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1.1.240\上水道課\管理係\●個人フォルダ●\花田（泰）\秦→花田係長\●調査回答\7．１月\経営比較分析表\"/>
    </mc:Choice>
  </mc:AlternateContent>
  <xr:revisionPtr revIDLastSave="0" documentId="13_ncr:1_{4D9D7316-3ACD-465E-9662-8F9B79EF75DD}" xr6:coauthVersionLast="36" xr6:coauthVersionMax="36" xr10:uidLastSave="{00000000-0000-0000-0000-000000000000}"/>
  <workbookProtection workbookAlgorithmName="SHA-512" workbookHashValue="nNIPviZ8vILm9bcfs4ZMbg2kp8f7sfh3k7IET0Tsvc14FjxnEeLtwu3kWBtzcl8Vvhh8n7AzDjOCwQrZWEbmmw==" workbookSaltValue="Ep9x/Jv4ZT27nzFxOgG2vg==" workbookSpinCount="100000" lockStructure="1"/>
  <bookViews>
    <workbookView xWindow="0" yWindow="0" windowWidth="28800" windowHeight="10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BB10" i="4"/>
  <c r="AT10" i="4"/>
  <c r="AL10" i="4"/>
  <c r="W10" i="4"/>
  <c r="B10" i="4"/>
  <c r="BB8" i="4"/>
  <c r="AT8" i="4"/>
  <c r="AL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<sst xmlns="http://schemas.openxmlformats.org/spreadsheetml/2006/main" count="228" uniqueCount="114">
  <si>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</si>
  <si>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</si>
  <si>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</si>
  <si>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</si>
  <si>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</si>
  <si>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</si>
  <si>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</si>
  <si>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</si>
  <si>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</si>
  <si>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</si>
  <si>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</si>
  <si>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</si>
  <si>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</si>
  <si>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</si>
  <si>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</si>
  <si>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</si>
  <si>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</si>
  <si>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</si>
  <si>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</si>
  <si>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</si>
  <si>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</si>
  <si>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</si>
  <si>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</si>
  <si>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</si>
  <si>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</si>
  <si>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</si>
  <si>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</si>
  <si>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</si>
  <si>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</si>
  <si>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</si>
  <si>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</si>
  <si>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</si>
  <si>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</si>
  <si>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</si>
  <si>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</si>
  <si>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</si>
  <si>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</si>
  <si>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</si>
  <si>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</si>
  <si>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</si>
  <si>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</si>
  <si>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</si>
  <si>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</si>
  <si>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</si>
  <si>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</si>
  <si>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</si>
  <si>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</si>
  <si>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</si>
  <si>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</si>
  <si>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</si>
  <si>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</si>
  <si>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</si>
  <si>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</si>
  <si>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</si>
  <si>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</si>
  <si>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</si>
  <si>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</si>
  <si>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</si>
  <si>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</si>
  <si>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</si>
  <si>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</si>
  <si>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</si>
  <si>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</si>
  <si>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</si>
  <si>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</si>
  <si>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</si>
  <si>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</si>
  <si>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</si>
  <si>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</si>
  <si>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</si>
  <si>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</si>
  <si>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</si>
  <si>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</si>
  <si>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</si>
  <si>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</si>
  <si>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</si>
  <si>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</si>
  <si>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</si>
  <si>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</si>
  <si>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</si>
  <si>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</si>
  <si>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</si>
  <si>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</si>
  <si>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</si>
  <si>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</si>
  <si>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</si>
  <si>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</si>
  <si>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</si>
  <si>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</si>
  <si>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</si>
  <si>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</si>
  <si>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</si>
  <si>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</si>
  <si>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</si>
  <si>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</si>
  <si>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</si>
  <si>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</si>
  <si>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</si>
  <si>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</si>
  <si>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</si>
  <si>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</si>
  <si>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</si>
  <si>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</si>
  <si>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</si>
  <si>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</si>
  <si>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</si>
  <si>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</si>
  <si>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</si>
  <si>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</si>
  <si>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</si>
  <si>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</si>
  <si>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①経常収支比率は100％から110％の間で推移しているものの、類似団体平均値を少し下回っている。この比率が100％を下回らないよう、経営の効率化などを図っていく必要がある。
　②毎年黒字を計上していることで、累積欠損金は発生していないが、今後も安定経営に努める必要がある。
　③施設維持のための建設改良費の増加に伴う資金需要があり、流動比率は246％と年々減少傾向であるため現金を始めとする流動資産の確保に努める必要がある。
　➃建設改良費の増加に伴う資金需要のため、単年度における水道料金収益に対し6倍を超える企業債残高が発生している。施設改良が終了次第、企業努力を続けることで類似団体と同水準まで比率を落としていきたい。
　⑤料金回収率は、前年度に続き新型コロナウイルス感染症及び物価高騰の対策として、水道基本料金の減免を前年度より1月長く実施したことから100％を下回ることとなった。
　⑥給水原価は、電気料金及び薬価等の物価高騰のため前年度より増額となったが、類似団体平均値及び全国平均の水準を下回っており、今後も住民サービスの向上のため状況の維持を図りたい。
　⑦施設利用率は、類似団体平均値を下回る水準で減少しており、今後の給水人口等の将来推移を分析のうえ、広域化･共同化を含めた施設投資について検討を行っていく必要がある。
　⑧有収率は類似団体平均値を上回るも、全国平均値を下回っている。低料金にて水道水を給水はできてはいるが、更なる有収率の向上を図る必要がある。</t>
    <rPh sb="140" eb="142">
      <t>シセツ</t>
    </rPh>
    <rPh sb="142" eb="144">
      <t>イジ</t>
    </rPh>
    <rPh sb="148" eb="150">
      <t>ケンセツ</t>
    </rPh>
    <rPh sb="150" eb="153">
      <t>カイリョウヒ</t>
    </rPh>
    <rPh sb="154" eb="156">
      <t>ゾウカ</t>
    </rPh>
    <rPh sb="157" eb="158">
      <t>トモナ</t>
    </rPh>
    <rPh sb="159" eb="161">
      <t>シキン</t>
    </rPh>
    <rPh sb="161" eb="163">
      <t>ジュヨウ</t>
    </rPh>
    <rPh sb="167" eb="169">
      <t>リュウドウ</t>
    </rPh>
    <rPh sb="169" eb="171">
      <t>ヒリツ</t>
    </rPh>
    <rPh sb="222" eb="224">
      <t>ゾウカ</t>
    </rPh>
    <rPh sb="225" eb="226">
      <t>トモナ</t>
    </rPh>
    <rPh sb="227" eb="229">
      <t>シキン</t>
    </rPh>
    <rPh sb="229" eb="231">
      <t>ジュヨウ</t>
    </rPh>
    <rPh sb="270" eb="272">
      <t>シセツ</t>
    </rPh>
    <rPh sb="272" eb="274">
      <t>カイリョウ</t>
    </rPh>
    <rPh sb="275" eb="277">
      <t>シュウリョウ</t>
    </rPh>
    <rPh sb="277" eb="279">
      <t>シダイ</t>
    </rPh>
    <rPh sb="323" eb="326">
      <t>ゼンネンド</t>
    </rPh>
    <rPh sb="327" eb="328">
      <t>ツヅ</t>
    </rPh>
    <rPh sb="364" eb="367">
      <t>ゼンネンド</t>
    </rPh>
    <rPh sb="370" eb="371">
      <t>ツキ</t>
    </rPh>
    <rPh sb="371" eb="372">
      <t>ナガ</t>
    </rPh>
    <rPh sb="413" eb="414">
      <t>トウ</t>
    </rPh>
    <rPh sb="415" eb="417">
      <t>ブッカ</t>
    </rPh>
    <rPh sb="509" eb="511">
      <t>ゲンショウ</t>
    </rPh>
    <rPh sb="536" eb="539">
      <t>コウイキカ</t>
    </rPh>
    <rPh sb="540" eb="543">
      <t>キョウドウカ</t>
    </rPh>
    <rPh sb="544" eb="545">
      <t>フク</t>
    </rPh>
    <rPh sb="547" eb="549">
      <t>シセツ</t>
    </rPh>
    <rPh sb="555" eb="557">
      <t>ケントウ</t>
    </rPh>
    <rPh sb="558" eb="559">
      <t>オコナ</t>
    </rPh>
    <phoneticPr fontId="4"/>
  </si>
  <si>
    <t>　①有形固定資産減価償却率、②管路経年化率のどちらも類似団体平均値を上回っており老朽化が顕著となっているため、例年行っている配水管の布設替えのほか、前年度からは浄水施設の整備を実施している。将来も安定した水供給を実現させる為、更新速度の向上を目指しているが、いかに効率の良い計画性を発揮するかが課題となっている。</t>
    <rPh sb="55" eb="57">
      <t>レイネン</t>
    </rPh>
    <rPh sb="57" eb="58">
      <t>オコナ</t>
    </rPh>
    <rPh sb="66" eb="68">
      <t>フセツ</t>
    </rPh>
    <rPh sb="68" eb="69">
      <t>カ</t>
    </rPh>
    <rPh sb="74" eb="77">
      <t>ゼンネンド</t>
    </rPh>
    <rPh sb="80" eb="82">
      <t>ジョウスイ</t>
    </rPh>
    <rPh sb="82" eb="84">
      <t>シセツ</t>
    </rPh>
    <rPh sb="85" eb="87">
      <t>セイビ</t>
    </rPh>
    <rPh sb="88" eb="90">
      <t>ジッシ</t>
    </rPh>
    <phoneticPr fontId="4"/>
  </si>
  <si>
    <t>　収支関係の指標においては、経常利益は黒字で累積欠損金はなく、安定の水準で現状推移しており、健全且つ効率的な経営であるといえる。
　今後の課題としては、人口減少に伴い給水収益の増加は見込めないところ、管路等を含めた固定資産の老朽化に対し、更新の投資額を確保のうえ計画的に促進する必要があり、アセットマネジメントの視点で、更新費用以外の費用の削減、施設の効率性の向上、水道料金設定の適正化等を総合的に検討し、事業の方向性を定めて行く必要がある。</t>
    <rPh sb="37" eb="39">
      <t>ゲンジョウ</t>
    </rPh>
    <rPh sb="164" eb="166">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</si>
</sst>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1.23</c:v>
                </c:pt>
                <c:pt idx="1">
                  <c:v>1.45</c:v>
                </c:pt>
                <c:pt idx="2">
                  <c:v>1.48</c:v>
                </c:pt>
                <c:pt idx="3">
                  <c:v>1.64</c:v>
                </c:pt>
                <c:pt idx="4">
                  <c:v>1.29</c:v>
                </c:pt>
              </c:numCache>
            </c:numRef>
          </c:val>
          <c:extLst>
            <c:ext xmlns:c16="http://schemas.microsoft.com/office/drawing/2014/chart" uri="{C3380CC4-5D6E-409C-BE32-E72D297353CC}">
              <c16:uniqueId val="{00000000-D0E7-4246-BFD8-3E1E5A2935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0E7-4246-BFD8-3E1E5A2935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52.17</c:v>
                </c:pt>
                <c:pt idx="1">
                  <c:v>52.94</c:v>
                </c:pt>
                <c:pt idx="2">
                  <c:v>51.78</c:v>
                </c:pt>
                <c:pt idx="3">
                  <c:v>51.06</c:v>
                </c:pt>
                <c:pt idx="4">
                  <c:v>50.23</c:v>
                </c:pt>
              </c:numCache>
            </c:numRef>
          </c:val>
          <c:extLst>
            <c:ext xmlns:c16="http://schemas.microsoft.com/office/drawing/2014/chart" uri="{C3380CC4-5D6E-409C-BE32-E72D297353CC}">
              <c16:uniqueId val="{00000000-A7C4-47B9-A2DF-762038DB61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A7C4-47B9-A2DF-762038DB61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88.9</c:v>
                </c:pt>
                <c:pt idx="1">
                  <c:v>88.9</c:v>
                </c:pt>
                <c:pt idx="2">
                  <c:v>88.7</c:v>
                </c:pt>
                <c:pt idx="3">
                  <c:v>88.55</c:v>
                </c:pt>
                <c:pt idx="4">
                  <c:v>88.23</c:v>
                </c:pt>
              </c:numCache>
            </c:numRef>
          </c:val>
          <c:extLst>
            <c:ext xmlns:c16="http://schemas.microsoft.com/office/drawing/2014/chart" uri="{C3380CC4-5D6E-409C-BE32-E72D297353CC}">
              <c16:uniqueId val="{00000000-80CD-4ADA-A2A0-B4FA283860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0CD-4ADA-A2A0-B4FA283860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107.48</c:v>
                </c:pt>
                <c:pt idx="1">
                  <c:v>107.84</c:v>
                </c:pt>
                <c:pt idx="2">
                  <c:v>110.26</c:v>
                </c:pt>
                <c:pt idx="3">
                  <c:v>104.47</c:v>
                </c:pt>
                <c:pt idx="4">
                  <c:v>100.19</c:v>
                </c:pt>
              </c:numCache>
            </c:numRef>
          </c:val>
          <c:extLst>
            <c:ext xmlns:c16="http://schemas.microsoft.com/office/drawing/2014/chart" uri="{C3380CC4-5D6E-409C-BE32-E72D297353CC}">
              <c16:uniqueId val="{00000000-D14E-459F-AF12-6B93737C38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D14E-459F-AF12-6B93737C38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53.11</c:v>
                </c:pt>
                <c:pt idx="1">
                  <c:v>53.47</c:v>
                </c:pt>
                <c:pt idx="2">
                  <c:v>53.94</c:v>
                </c:pt>
                <c:pt idx="3">
                  <c:v>53.95</c:v>
                </c:pt>
                <c:pt idx="4">
                  <c:v>54.25</c:v>
                </c:pt>
              </c:numCache>
            </c:numRef>
          </c:val>
          <c:extLst>
            <c:ext xmlns:c16="http://schemas.microsoft.com/office/drawing/2014/chart" uri="{C3380CC4-5D6E-409C-BE32-E72D297353CC}">
              <c16:uniqueId val="{00000000-9023-43FE-BC52-BF122CD694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9023-43FE-BC52-BF122CD694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26.99</c:v>
                </c:pt>
                <c:pt idx="1">
                  <c:v>27.47</c:v>
                </c:pt>
                <c:pt idx="2">
                  <c:v>27.38</c:v>
                </c:pt>
                <c:pt idx="3">
                  <c:v>27.37</c:v>
                </c:pt>
                <c:pt idx="4">
                  <c:v>26.64</c:v>
                </c:pt>
              </c:numCache>
            </c:numRef>
          </c:val>
          <c:extLst>
            <c:ext xmlns:c16="http://schemas.microsoft.com/office/drawing/2014/chart" uri="{C3380CC4-5D6E-409C-BE32-E72D297353CC}">
              <c16:uniqueId val="{00000000-D645-442F-AD82-0ABBDE339B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D645-442F-AD82-0ABBDE339B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0-4CAE-95B6-7F21A09DB9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4F0-4CAE-95B6-7F21A09DB9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461.76</c:v>
                </c:pt>
                <c:pt idx="1">
                  <c:v>363.62</c:v>
                </c:pt>
                <c:pt idx="2">
                  <c:v>317.81</c:v>
                </c:pt>
                <c:pt idx="3">
                  <c:v>319.52999999999997</c:v>
                </c:pt>
                <c:pt idx="4">
                  <c:v>246.45</c:v>
                </c:pt>
              </c:numCache>
            </c:numRef>
          </c:val>
          <c:extLst>
            <c:ext xmlns:c16="http://schemas.microsoft.com/office/drawing/2014/chart" uri="{C3380CC4-5D6E-409C-BE32-E72D297353CC}">
              <c16:uniqueId val="{00000000-BCA6-4586-91EC-2723DF9976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CA6-4586-91EC-2723DF9976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498.42</c:v>
                </c:pt>
                <c:pt idx="1">
                  <c:v>492.58</c:v>
                </c:pt>
                <c:pt idx="2">
                  <c:v>502.62</c:v>
                </c:pt>
                <c:pt idx="3">
                  <c:v>599.04999999999995</c:v>
                </c:pt>
                <c:pt idx="4">
                  <c:v>689.15</c:v>
                </c:pt>
              </c:numCache>
            </c:numRef>
          </c:val>
          <c:extLst>
            <c:ext xmlns:c16="http://schemas.microsoft.com/office/drawing/2014/chart" uri="{C3380CC4-5D6E-409C-BE32-E72D297353CC}">
              <c16:uniqueId val="{00000000-115D-4663-9F7A-5E2F12B940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115D-4663-9F7A-5E2F12B940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101.76</c:v>
                </c:pt>
                <c:pt idx="1">
                  <c:v>101.96</c:v>
                </c:pt>
                <c:pt idx="2">
                  <c:v>103.58</c:v>
                </c:pt>
                <c:pt idx="3">
                  <c:v>83.63</c:v>
                </c:pt>
                <c:pt idx="4">
                  <c:v>77.5</c:v>
                </c:pt>
              </c:numCache>
            </c:numRef>
          </c:val>
          <c:extLst>
            <c:ext xmlns:c16="http://schemas.microsoft.com/office/drawing/2014/chart" uri="{C3380CC4-5D6E-409C-BE32-E72D297353CC}">
              <c16:uniqueId val="{00000000-10A4-4D8C-B145-E53D2082FF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0A4-4D8C-B145-E53D2082FF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147.6</c:v>
                </c:pt>
                <c:pt idx="1">
                  <c:v>146.25</c:v>
                </c:pt>
                <c:pt idx="2">
                  <c:v>143.25</c:v>
                </c:pt>
                <c:pt idx="3">
                  <c:v>153.21</c:v>
                </c:pt>
                <c:pt idx="4">
                  <c:v>160.88999999999999</c:v>
                </c:pt>
              </c:numCache>
            </c:numRef>
          </c:val>
          <c:extLst>
            <c:ext xmlns:c16="http://schemas.microsoft.com/office/drawing/2014/chart" uri="{C3380CC4-5D6E-409C-BE32-E72D297353CC}">
              <c16:uniqueId val="{00000000-FE05-46E7-B460-678FA0ABD5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E05-46E7-B460-678FA0ABD5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福岡県　中間市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39458</v>
      </c>
      <c r="AM8" s="44"/>
      <c r="AN8" s="44"/>
      <c r="AO8" s="44"/>
      <c r="AP8" s="44"/>
      <c r="AQ8" s="44"/>
      <c r="AR8" s="44"/>
      <c r="AS8" s="44"/>
      <c r="AT8" s="45">
        <f>データ!$S$6</f>
        <v>15.96</v>
      </c>
      <c r="AU8" s="46"/>
      <c r="AV8" s="46"/>
      <c r="AW8" s="46"/>
      <c r="AX8" s="46"/>
      <c r="AY8" s="46"/>
      <c r="AZ8" s="46"/>
      <c r="BA8" s="46"/>
      <c r="BB8" s="47">
        <f>データ!$T$6</f>
        <v>2472.31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55.07</v>
      </c>
      <c r="J10" s="46"/>
      <c r="K10" s="46"/>
      <c r="L10" s="46"/>
      <c r="M10" s="46"/>
      <c r="N10" s="46"/>
      <c r="O10" s="80"/>
      <c r="P10" s="47">
        <f>データ!$P$6</f>
        <v>99.96</v>
      </c>
      <c r="Q10" s="47"/>
      <c r="R10" s="47"/>
      <c r="S10" s="47"/>
      <c r="T10" s="47"/>
      <c r="U10" s="47"/>
      <c r="V10" s="47"/>
      <c r="W10" s="44">
        <f>データ!$Q$6</f>
        <v>2486</v>
      </c>
      <c r="X10" s="44"/>
      <c r="Y10" s="44"/>
      <c r="Z10" s="44"/>
      <c r="AA10" s="44"/>
      <c r="AB10" s="44"/>
      <c r="AC10" s="44"/>
      <c r="AD10" s="2"/>
      <c r="AE10" s="2"/>
      <c r="AF10" s="2"/>
      <c r="AG10" s="2"/>
      <c r="AH10" s="2"/>
      <c r="AI10" s="2"/>
      <c r="AJ10" s="2"/>
      <c r="AK10" s="2"/>
      <c r="AL10" s="44">
        <f>データ!$U$6</f>
        <v>58209</v>
      </c>
      <c r="AM10" s="44"/>
      <c r="AN10" s="44"/>
      <c r="AO10" s="44"/>
      <c r="AP10" s="44"/>
      <c r="AQ10" s="44"/>
      <c r="AR10" s="44"/>
      <c r="AS10" s="44"/>
      <c r="AT10" s="45">
        <f>データ!$V$6</f>
        <v>34.96</v>
      </c>
      <c r="AU10" s="46"/>
      <c r="AV10" s="46"/>
      <c r="AW10" s="46"/>
      <c r="AX10" s="46"/>
      <c r="AY10" s="46"/>
      <c r="AZ10" s="46"/>
      <c r="BA10" s="46"/>
      <c r="BB10" s="47">
        <f>データ!$W$6</f>
        <v>1665.02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5.7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5.7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5.7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5.7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5.7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5.7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5.7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5.7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5.7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5.7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5.7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5.7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5.7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5.7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5.7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5.7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5.7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5.7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5.7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5.7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5.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5.7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5.7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5.7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5.7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5.7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5.7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5.7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5.7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u33G/aUaku86VCJbH5ElejRCXRQKPCnvtlxgc6wENqg1NbZoBwai0CCR308qvg/Qtfigs9WPbJs1BXjsIN2Yw==" saltValue="xjD4YmWn4pUb7D5gK00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402150</v>
      </c>
      <c r="D6" s="20">
        <f t="shared" si="3"/>
        <v>46</v>
      </c>
      <c r="E6" s="20">
        <f t="shared" si="3"/>
        <v>1</v>
      </c>
      <c r="F6" s="20">
        <f t="shared" si="3"/>
        <v>0</v>
      </c>
      <c r="G6" s="20">
        <f t="shared" si="3"/>
        <v>1</v>
      </c>
      <c r="H6" s="20" t="str">
        <f t="shared" si="3"/>
        <v>福岡県　中間市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55.07</v>
      </c>
      <c r="P6" s="21">
        <f t="shared" si="3"/>
        <v>99.96</v>
      </c>
      <c r="Q6" s="21">
        <f t="shared" si="3"/>
        <v>2486</v>
      </c>
      <c r="R6" s="21">
        <f t="shared" si="3"/>
        <v>39458</v>
      </c>
      <c r="S6" s="21">
        <f t="shared" si="3"/>
        <v>15.96</v>
      </c>
      <c r="T6" s="21">
        <f t="shared" si="3"/>
        <v>2472.31</v>
      </c>
      <c r="U6" s="21">
        <f t="shared" si="3"/>
        <v>58209</v>
      </c>
      <c r="V6" s="21">
        <f t="shared" si="3"/>
        <v>34.96</v>
      </c>
      <c r="W6" s="21">
        <f t="shared" si="3"/>
        <v>1665.02</v>
      </c>
      <c r="X6" s="22">
        <f>IF(X7="",NA(),X7)</f>
        <v>107.48</v>
      </c>
      <c r="Y6" s="22">
        <f t="shared" ref="Y6:AG6" si="4">IF(Y7="",NA(),Y7)</f>
        <v>107.84</v>
      </c>
      <c r="Z6" s="22">
        <f t="shared" si="4"/>
        <v>110.26</v>
      </c>
      <c r="AA6" s="22">
        <f t="shared" si="4"/>
        <v>104.47</v>
      </c>
      <c r="AB6" s="22">
        <f t="shared" si="4"/>
        <v>100.19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461.76</v>
      </c>
      <c r="AU6" s="22">
        <f t="shared" ref="AU6:BC6" si="6">IF(AU7="",NA(),AU7)</f>
        <v>363.62</v>
      </c>
      <c r="AV6" s="22">
        <f t="shared" si="6"/>
        <v>317.81</v>
      </c>
      <c r="AW6" s="22">
        <f t="shared" si="6"/>
        <v>319.52999999999997</v>
      </c>
      <c r="AX6" s="22">
        <f t="shared" si="6"/>
        <v>246.45</v>
      </c>
      <c r="AY6" s="22">
        <f t="shared" si="6"/>
        <v>360.86</v>
      </c>
      <c r="AZ6" s="22">
        <f t="shared" si="6"/>
        <v>350.79</v>
      </c>
      <c r="BA6" s="22">
        <f t="shared" si="6"/>
        <v>354.57</v>
      </c>
      <c r="BB6" s="22">
        <f t="shared" si="6"/>
        <v>357.74</v>
      </c>
      <c r="BC6" s="22">
        <f t="shared" si="6"/>
        <v>344.88</v>
      </c>
      <c r="BD6" s="21" t="str">
        <f>IF(BD7="","",IF(BD7="-","【-】","【"&amp;SUBSTITUTE(TEXT(BD7,"#,##0.00"),"-","△")&amp;"】"))</f>
        <v>【243.36】</v>
      </c>
      <c r="BE6" s="22">
        <f>IF(BE7="",NA(),BE7)</f>
        <v>498.42</v>
      </c>
      <c r="BF6" s="22">
        <f t="shared" ref="BF6:BN6" si="7">IF(BF7="",NA(),BF7)</f>
        <v>492.58</v>
      </c>
      <c r="BG6" s="22">
        <f t="shared" si="7"/>
        <v>502.62</v>
      </c>
      <c r="BH6" s="22">
        <f t="shared" si="7"/>
        <v>599.04999999999995</v>
      </c>
      <c r="BI6" s="22">
        <f t="shared" si="7"/>
        <v>689.15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101.76</v>
      </c>
      <c r="BQ6" s="22">
        <f t="shared" ref="BQ6:BY6" si="8">IF(BQ7="",NA(),BQ7)</f>
        <v>101.96</v>
      </c>
      <c r="BR6" s="22">
        <f t="shared" si="8"/>
        <v>103.58</v>
      </c>
      <c r="BS6" s="22">
        <f t="shared" si="8"/>
        <v>83.63</v>
      </c>
      <c r="BT6" s="22">
        <f t="shared" si="8"/>
        <v>77.5</v>
      </c>
      <c r="BU6" s="22">
        <f t="shared" si="8"/>
        <v>103.32</v>
      </c>
      <c r="BV6" s="22">
        <f t="shared" si="8"/>
        <v>100.85</v>
      </c>
      <c r="BW6" s="22">
        <f t="shared" si="8"/>
        <v>103.79</v>
      </c>
      <c r="BX6" s="22">
        <f t="shared" si="8"/>
        <v>98.3</v>
      </c>
      <c r="BY6" s="22">
        <f t="shared" si="8"/>
        <v>98.89</v>
      </c>
      <c r="BZ6" s="21" t="str">
        <f>IF(BZ7="","",IF(BZ7="-","【-】","【"&amp;SUBSTITUTE(TEXT(BZ7,"#,##0.00"),"-","△")&amp;"】"))</f>
        <v>【97.82】</v>
      </c>
      <c r="CA6" s="22">
        <f>IF(CA7="",NA(),CA7)</f>
        <v>147.6</v>
      </c>
      <c r="CB6" s="22">
        <f t="shared" ref="CB6:CJ6" si="9">IF(CB7="",NA(),CB7)</f>
        <v>146.25</v>
      </c>
      <c r="CC6" s="22">
        <f t="shared" si="9"/>
        <v>143.25</v>
      </c>
      <c r="CD6" s="22">
        <f t="shared" si="9"/>
        <v>153.21</v>
      </c>
      <c r="CE6" s="22">
        <f t="shared" si="9"/>
        <v>160.88999999999999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52.17</v>
      </c>
      <c r="CM6" s="22">
        <f t="shared" ref="CM6:CU6" si="10">IF(CM7="",NA(),CM7)</f>
        <v>52.94</v>
      </c>
      <c r="CN6" s="22">
        <f t="shared" si="10"/>
        <v>51.78</v>
      </c>
      <c r="CO6" s="22">
        <f t="shared" si="10"/>
        <v>51.06</v>
      </c>
      <c r="CP6" s="22">
        <f t="shared" si="10"/>
        <v>50.23</v>
      </c>
      <c r="CQ6" s="22">
        <f t="shared" si="10"/>
        <v>59.51</v>
      </c>
      <c r="CR6" s="22">
        <f t="shared" si="10"/>
        <v>59.91</v>
      </c>
      <c r="CS6" s="22">
        <f t="shared" si="10"/>
        <v>59.4</v>
      </c>
      <c r="CT6" s="22">
        <f t="shared" si="10"/>
        <v>59.24</v>
      </c>
      <c r="CU6" s="22">
        <f t="shared" si="10"/>
        <v>58.77</v>
      </c>
      <c r="CV6" s="21" t="str">
        <f>IF(CV7="","",IF(CV7="-","【-】","【"&amp;SUBSTITUTE(TEXT(CV7,"#,##0.00"),"-","△")&amp;"】"))</f>
        <v>【59.81】</v>
      </c>
      <c r="CW6" s="22">
        <f>IF(CW7="",NA(),CW7)</f>
        <v>88.9</v>
      </c>
      <c r="CX6" s="22">
        <f t="shared" ref="CX6:DF6" si="11">IF(CX7="",NA(),CX7)</f>
        <v>88.9</v>
      </c>
      <c r="CY6" s="22">
        <f t="shared" si="11"/>
        <v>88.7</v>
      </c>
      <c r="CZ6" s="22">
        <f t="shared" si="11"/>
        <v>88.55</v>
      </c>
      <c r="DA6" s="22">
        <f t="shared" si="11"/>
        <v>88.23</v>
      </c>
      <c r="DB6" s="22">
        <f t="shared" si="11"/>
        <v>87.08</v>
      </c>
      <c r="DC6" s="22">
        <f t="shared" si="11"/>
        <v>87.26</v>
      </c>
      <c r="DD6" s="22">
        <f t="shared" si="11"/>
        <v>87.57</v>
      </c>
      <c r="DE6" s="22">
        <f t="shared" si="11"/>
        <v>87.26</v>
      </c>
      <c r="DF6" s="22">
        <f t="shared" si="11"/>
        <v>86.95</v>
      </c>
      <c r="DG6" s="21" t="str">
        <f>IF(DG7="","",IF(DG7="-","【-】","【"&amp;SUBSTITUTE(TEXT(DG7,"#,##0.00"),"-","△")&amp;"】"))</f>
        <v>【89.42】</v>
      </c>
      <c r="DH6" s="22">
        <f>IF(DH7="",NA(),DH7)</f>
        <v>53.11</v>
      </c>
      <c r="DI6" s="22">
        <f t="shared" ref="DI6:DQ6" si="12">IF(DI7="",NA(),DI7)</f>
        <v>53.47</v>
      </c>
      <c r="DJ6" s="22">
        <f t="shared" si="12"/>
        <v>53.94</v>
      </c>
      <c r="DK6" s="22">
        <f t="shared" si="12"/>
        <v>53.95</v>
      </c>
      <c r="DL6" s="22">
        <f t="shared" si="12"/>
        <v>54.25</v>
      </c>
      <c r="DM6" s="22">
        <f t="shared" si="12"/>
        <v>48.55</v>
      </c>
      <c r="DN6" s="22">
        <f t="shared" si="12"/>
        <v>49.2</v>
      </c>
      <c r="DO6" s="22">
        <f t="shared" si="12"/>
        <v>50.01</v>
      </c>
      <c r="DP6" s="22">
        <f t="shared" si="12"/>
        <v>50.99</v>
      </c>
      <c r="DQ6" s="22">
        <f t="shared" si="12"/>
        <v>51.79</v>
      </c>
      <c r="DR6" s="21" t="str">
        <f>IF(DR7="","",IF(DR7="-","【-】","【"&amp;SUBSTITUTE(TEXT(DR7,"#,##0.00"),"-","△")&amp;"】"))</f>
        <v>【52.02】</v>
      </c>
      <c r="DS6" s="22">
        <f>IF(DS7="",NA(),DS7)</f>
        <v>26.99</v>
      </c>
      <c r="DT6" s="22">
        <f t="shared" ref="DT6:EB6" si="13">IF(DT7="",NA(),DT7)</f>
        <v>27.47</v>
      </c>
      <c r="DU6" s="22">
        <f t="shared" si="13"/>
        <v>27.38</v>
      </c>
      <c r="DV6" s="22">
        <f t="shared" si="13"/>
        <v>27.37</v>
      </c>
      <c r="DW6" s="22">
        <f t="shared" si="13"/>
        <v>26.64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1.23</v>
      </c>
      <c r="EE6" s="22">
        <f t="shared" ref="EE6:EM6" si="14">IF(EE7="",NA(),EE7)</f>
        <v>1.45</v>
      </c>
      <c r="EF6" s="22">
        <f t="shared" si="14"/>
        <v>1.48</v>
      </c>
      <c r="EG6" s="22">
        <f t="shared" si="14"/>
        <v>1.64</v>
      </c>
      <c r="EH6" s="22">
        <f t="shared" si="14"/>
        <v>1.29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402150</v>
      </c>
      <c r="D7" s="24">
        <v>46</v>
      </c>
      <c r="E7" s="24">
        <v>1</v>
      </c>
      <c r="F7" s="24">
        <v>0</v>
      </c>
      <c r="G7" s="24">
        <v>1</v>
      </c>
      <c r="H7" s="24" t="s">
        <v>93</v>
      </c>
      <c r="I7" s="24" t="s">
        <v>94</v>
      </c>
      <c r="J7" s="24" t="s">
        <v>95</v>
      </c>
      <c r="K7" s="24" t="s">
        <v>96</v>
      </c>
      <c r="L7" s="24" t="s">
        <v>97</v>
      </c>
      <c r="M7" s="24" t="s">
        <v>98</v>
      </c>
      <c r="N7" s="25" t="s">
        <v>99</v>
      </c>
      <c r="O7" s="25">
        <v>55.07</v>
      </c>
      <c r="P7" s="25">
        <v>99.96</v>
      </c>
      <c r="Q7" s="25">
        <v>2486</v>
      </c>
      <c r="R7" s="25">
        <v>39458</v>
      </c>
      <c r="S7" s="25">
        <v>15.96</v>
      </c>
      <c r="T7" s="25">
        <v>2472.31</v>
      </c>
      <c r="U7" s="25">
        <v>58209</v>
      </c>
      <c r="V7" s="25">
        <v>34.96</v>
      </c>
      <c r="W7" s="25">
        <v>1665.02</v>
      </c>
      <c r="X7" s="25">
        <v>107.48</v>
      </c>
      <c r="Y7" s="25">
        <v>107.84</v>
      </c>
      <c r="Z7" s="25">
        <v>110.26</v>
      </c>
      <c r="AA7" s="25">
        <v>104.47</v>
      </c>
      <c r="AB7" s="25">
        <v>100.19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461.76</v>
      </c>
      <c r="AU7" s="25">
        <v>363.62</v>
      </c>
      <c r="AV7" s="25">
        <v>317.81</v>
      </c>
      <c r="AW7" s="25">
        <v>319.52999999999997</v>
      </c>
      <c r="AX7" s="25">
        <v>246.45</v>
      </c>
      <c r="AY7" s="25">
        <v>360.86</v>
      </c>
      <c r="AZ7" s="25">
        <v>350.79</v>
      </c>
      <c r="BA7" s="25">
        <v>354.57</v>
      </c>
      <c r="BB7" s="25">
        <v>357.74</v>
      </c>
      <c r="BC7" s="25">
        <v>344.88</v>
      </c>
      <c r="BD7" s="25">
        <v>243.36</v>
      </c>
      <c r="BE7" s="25">
        <v>498.42</v>
      </c>
      <c r="BF7" s="25">
        <v>492.58</v>
      </c>
      <c r="BG7" s="25">
        <v>502.62</v>
      </c>
      <c r="BH7" s="25">
        <v>599.04999999999995</v>
      </c>
      <c r="BI7" s="25">
        <v>689.15</v>
      </c>
      <c r="BJ7" s="25">
        <v>309.27999999999997</v>
      </c>
      <c r="BK7" s="25">
        <v>322.92</v>
      </c>
      <c r="BL7" s="25">
        <v>303.45999999999998</v>
      </c>
      <c r="BM7" s="25">
        <v>307.27999999999997</v>
      </c>
      <c r="BN7" s="25">
        <v>304.02</v>
      </c>
      <c r="BO7" s="25">
        <v>265.93</v>
      </c>
      <c r="BP7" s="25">
        <v>101.76</v>
      </c>
      <c r="BQ7" s="25">
        <v>101.96</v>
      </c>
      <c r="BR7" s="25">
        <v>103.58</v>
      </c>
      <c r="BS7" s="25">
        <v>83.63</v>
      </c>
      <c r="BT7" s="25">
        <v>77.5</v>
      </c>
      <c r="BU7" s="25">
        <v>103.32</v>
      </c>
      <c r="BV7" s="25">
        <v>100.85</v>
      </c>
      <c r="BW7" s="25">
        <v>103.79</v>
      </c>
      <c r="BX7" s="25">
        <v>98.3</v>
      </c>
      <c r="BY7" s="25">
        <v>98.89</v>
      </c>
      <c r="BZ7" s="25">
        <v>97.82</v>
      </c>
      <c r="CA7" s="25">
        <v>147.6</v>
      </c>
      <c r="CB7" s="25">
        <v>146.25</v>
      </c>
      <c r="CC7" s="25">
        <v>143.25</v>
      </c>
      <c r="CD7" s="25">
        <v>153.21</v>
      </c>
      <c r="CE7" s="25">
        <v>160.88999999999999</v>
      </c>
      <c r="CF7" s="25">
        <v>168.56</v>
      </c>
      <c r="CG7" s="25">
        <v>167.1</v>
      </c>
      <c r="CH7" s="25">
        <v>167.86</v>
      </c>
      <c r="CI7" s="25">
        <v>173.68</v>
      </c>
      <c r="CJ7" s="25">
        <v>174.52</v>
      </c>
      <c r="CK7" s="25">
        <v>177.56</v>
      </c>
      <c r="CL7" s="25">
        <v>52.17</v>
      </c>
      <c r="CM7" s="25">
        <v>52.94</v>
      </c>
      <c r="CN7" s="25">
        <v>51.78</v>
      </c>
      <c r="CO7" s="25">
        <v>51.06</v>
      </c>
      <c r="CP7" s="25">
        <v>50.23</v>
      </c>
      <c r="CQ7" s="25">
        <v>59.51</v>
      </c>
      <c r="CR7" s="25">
        <v>59.91</v>
      </c>
      <c r="CS7" s="25">
        <v>59.4</v>
      </c>
      <c r="CT7" s="25">
        <v>59.24</v>
      </c>
      <c r="CU7" s="25">
        <v>58.77</v>
      </c>
      <c r="CV7" s="25">
        <v>59.81</v>
      </c>
      <c r="CW7" s="25">
        <v>88.9</v>
      </c>
      <c r="CX7" s="25">
        <v>88.9</v>
      </c>
      <c r="CY7" s="25">
        <v>88.7</v>
      </c>
      <c r="CZ7" s="25">
        <v>88.55</v>
      </c>
      <c r="DA7" s="25">
        <v>88.23</v>
      </c>
      <c r="DB7" s="25">
        <v>87.08</v>
      </c>
      <c r="DC7" s="25">
        <v>87.26</v>
      </c>
      <c r="DD7" s="25">
        <v>87.57</v>
      </c>
      <c r="DE7" s="25">
        <v>87.26</v>
      </c>
      <c r="DF7" s="25">
        <v>86.95</v>
      </c>
      <c r="DG7" s="25">
        <v>89.42</v>
      </c>
      <c r="DH7" s="25">
        <v>53.11</v>
      </c>
      <c r="DI7" s="25">
        <v>53.47</v>
      </c>
      <c r="DJ7" s="25">
        <v>53.94</v>
      </c>
      <c r="DK7" s="25">
        <v>53.95</v>
      </c>
      <c r="DL7" s="25">
        <v>54.25</v>
      </c>
      <c r="DM7" s="25">
        <v>48.55</v>
      </c>
      <c r="DN7" s="25">
        <v>49.2</v>
      </c>
      <c r="DO7" s="25">
        <v>50.01</v>
      </c>
      <c r="DP7" s="25">
        <v>50.99</v>
      </c>
      <c r="DQ7" s="25">
        <v>51.79</v>
      </c>
      <c r="DR7" s="25">
        <v>52.02</v>
      </c>
      <c r="DS7" s="25">
        <v>26.99</v>
      </c>
      <c r="DT7" s="25">
        <v>27.47</v>
      </c>
      <c r="DU7" s="25">
        <v>27.38</v>
      </c>
      <c r="DV7" s="25">
        <v>27.37</v>
      </c>
      <c r="DW7" s="25">
        <v>26.64</v>
      </c>
      <c r="DX7" s="25">
        <v>17.11</v>
      </c>
      <c r="DY7" s="25">
        <v>18.329999999999998</v>
      </c>
      <c r="DZ7" s="25">
        <v>20.27</v>
      </c>
      <c r="EA7" s="25">
        <v>21.69</v>
      </c>
      <c r="EB7" s="25">
        <v>23.19</v>
      </c>
      <c r="EC7" s="25">
        <v>25.37</v>
      </c>
      <c r="ED7" s="25">
        <v>1.23</v>
      </c>
      <c r="EE7" s="25">
        <v>1.45</v>
      </c>
      <c r="EF7" s="25">
        <v>1.48</v>
      </c>
      <c r="EG7" s="25">
        <v>1.64</v>
      </c>
      <c r="EH7" s="25">
        <v>1.29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花田　泰範</cp:lastModifiedBy>
  <cp:lastPrinted>2025-01-31T01:52:48Z</cp:lastPrinted>
  <dcterms:created xsi:type="dcterms:W3CDTF">2025-01-24T06:54:42Z</dcterms:created>
  <dcterms:modified xsi:type="dcterms:W3CDTF">2025-02-03T01:23:48Z</dcterms:modified>
  <cp:category/>
</cp:coreProperties>
</file>