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OnS/Jgmequ4l/TDMqakIoXDvDUniuf94XCjRKZoYl4xuXUYe9Y5bsV9F+sg+x45tZNjrUNGEQaQHUR/Bwo1eQ==" workbookSaltValue="ZSeKggn4CuslLsVDjsNlO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<sst xmlns="http://schemas.openxmlformats.org/spreadsheetml/2006/main" xmlns:r="http://schemas.openxmlformats.org/officeDocument/2006/relationships" count="114" uniqueCount="114">
  <si>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</si>
  <si>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</si>
  <si>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</si>
  <si>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</si>
  <si>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</si>
  <si>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</si>
  <si>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</si>
  <si>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</si>
  <si>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</si>
  <si>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</si>
  <si>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</si>
  <si>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</si>
  <si>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</si>
  <si>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</si>
  <si>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</si>
  <si>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</si>
  <si>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</si>
  <si>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</si>
  <si>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</si>
  <si>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</si>
  <si>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</si>
  <si>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</si>
  <si>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</si>
  <si>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</si>
  <si>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</si>
  <si>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</si>
  <si>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</si>
  <si>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</si>
  <si>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</si>
  <si>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</si>
  <si>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</si>
  <si>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</si>
  <si>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</si>
  <si>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</si>
  <si>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</si>
  <si>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</si>
  <si>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</si>
  <si>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</si>
  <si>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</si>
  <si>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</si>
  <si>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</si>
  <si>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</si>
  <si>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</si>
  <si>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</si>
  <si>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</si>
  <si>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</si>
  <si>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</si>
  <si>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</si>
  <si>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</si>
  <si>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</si>
  <si>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</si>
  <si>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</si>
  <si>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</si>
  <si>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</si>
  <si>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</si>
  <si>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</si>
  <si>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</si>
  <si>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</si>
  <si>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</si>
  <si>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</si>
  <si>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</si>
  <si>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</si>
  <si>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</si>
  <si>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</si>
  <si>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</si>
  <si>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</si>
  <si>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</si>
  <si>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</si>
  <si>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</si>
  <si>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</si>
  <si>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</si>
  <si>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</si>
  <si>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Bd2</t>
  </si>
  <si>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</si>
  <si>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</si>
  <si>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</si>
  <si>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</si>
  <si>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</si>
  <si>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</si>
  <si>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</si>
  <si>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</si>
  <si>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</si>
  <si>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</si>
  <si>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</si>
  <si>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</si>
  <si>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</si>
  <si>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</si>
  <si>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</si>
  <si>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</si>
  <si>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</si>
  <si>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</si>
  <si>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</si>
  <si>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</si>
  <si>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</si>
  <si>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</si>
  <si>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</si>
  <si>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福岡県　中間市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</si>
  <si>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</si>
  <si>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</si>
  <si>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</si>
  <si>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</si>
  <si>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</si>
  <si>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</si>
  <si>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</si>
  <si>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</si>
  <si>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</si>
  <si>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</si>
  <si>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</si>
  <si>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</si>
  <si>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</si>
  <si>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</si>
  <si>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本市の公共下水道事業は、令和２年度に地方公営企業法を適用し、５年目の決算を迎えました。
①経常収支比率は、類似団体平均値を5.92ポイント下回っていますが、100％を超えています。
②累積欠損金は、０％を維持しています。
③流動化比率は、100％を下回っていますが、類似団体平均値を7.35ポイント上回っており、年々増加傾向にあります。
④企業債残高対事業規模比率は、類似団体平均値を大きく下回っています。未普及地区の整備が残っているため、計画的な普及拡大に努め、企業債残高の急激な上昇の抑制を図っていきます。
⑤経費回収率は、100％を維持しています。
⑥汚水処理原価は、類似団体平均値とほぼ同水準を維持しています。
⑦施設利用率は、流域下水道のため汚水処理施設はありません。
⑧水洗化率は、前年度より0.47ポイント低い91.7％であり、類似団体平均値を8.71ポイント上回っています。今後も引き続き計画的な整備を実施することで、水洗化率の向上を目指し、経営の健全性確保に努めます。</t>
    <rPh sb="4" eb="6">
      <t>コウキョウ</t>
    </rPh>
    <rPh sb="6" eb="9">
      <t>ゲスイドウ</t>
    </rPh>
    <rPh sb="9" eb="11">
      <t>ジギョウ</t>
    </rPh>
    <rPh sb="60" eb="61">
      <t>チ</t>
    </rPh>
    <rPh sb="103" eb="105">
      <t>イジ</t>
    </rPh>
    <rPh sb="125" eb="127">
      <t>シタマワ</t>
    </rPh>
    <rPh sb="140" eb="141">
      <t>チ</t>
    </rPh>
    <rPh sb="150" eb="151">
      <t>ウエ</t>
    </rPh>
    <rPh sb="157" eb="159">
      <t>ネンネン</t>
    </rPh>
    <rPh sb="159" eb="161">
      <t>ゾウカ</t>
    </rPh>
    <rPh sb="161" eb="163">
      <t>ケイコウ</t>
    </rPh>
    <rPh sb="191" eb="192">
      <t>チ</t>
    </rPh>
    <rPh sb="196" eb="198">
      <t>シタマワ</t>
    </rPh>
    <rPh sb="210" eb="212">
      <t>セイビ</t>
    </rPh>
    <rPh sb="213" eb="214">
      <t>ノコ</t>
    </rPh>
    <rPh sb="233" eb="236">
      <t>キギョウサイ</t>
    </rPh>
    <rPh sb="236" eb="238">
      <t>ザンダカ</t>
    </rPh>
    <rPh sb="239" eb="241">
      <t>キュウゲキ</t>
    </rPh>
    <rPh sb="242" eb="244">
      <t>ジョウショウ</t>
    </rPh>
    <rPh sb="245" eb="247">
      <t>ヨクセイ</t>
    </rPh>
    <rPh sb="248" eb="249">
      <t>ハカ</t>
    </rPh>
    <rPh sb="270" eb="272">
      <t>イジ</t>
    </rPh>
    <rPh sb="288" eb="290">
      <t>ルイジ</t>
    </rPh>
    <rPh sb="290" eb="292">
      <t>ダンタイ</t>
    </rPh>
    <rPh sb="292" eb="294">
      <t>ヘイキン</t>
    </rPh>
    <rPh sb="294" eb="295">
      <t>チ</t>
    </rPh>
    <rPh sb="298" eb="301">
      <t>ドウスイジュン</t>
    </rPh>
    <rPh sb="302" eb="304">
      <t>イジ</t>
    </rPh>
    <rPh sb="327" eb="329">
      <t>オスイ</t>
    </rPh>
    <rPh sb="329" eb="331">
      <t>ショリ</t>
    </rPh>
    <rPh sb="331" eb="333">
      <t>シセツ</t>
    </rPh>
    <rPh sb="348" eb="351">
      <t>ゼンネンド</t>
    </rPh>
    <rPh sb="361" eb="362">
      <t>ヒク</t>
    </rPh>
    <rPh sb="378" eb="379">
      <t>チ</t>
    </rPh>
    <phoneticPr fontId="1"/>
  </si>
  <si>
    <t>　令和６年度の経営状況については概ね健全ですが、今後は、急速な人口減少に伴うサービス需要の減少、施設の老朽化に伴う更新需要の増大、公営企業に携わる人材確保の困難、近年の職員給与費の増加や物価高騰による営業費用の増加の影響などにより、下水道事業の健全経営が厳しくなっていくことが予想されます。
　将来に渡って健全な経営を行っていくためには、先ず第一に、下水道の接続促進に向けた取り組みを推進し、水洗化率の向上による使用料収入の確保が必要と考えます。
　次に、使用料収入の減少を見据えた使用料改定について検討し、今後の改築更新計画を見据え、消費者物価の動向の見極めと有識者等の意見を踏まえながら適宜判断することが必要と考えます。</t>
    <rPh sb="9" eb="11">
      <t>ジョウキョウ</t>
    </rPh>
    <rPh sb="24" eb="26">
      <t>コンゴ</t>
    </rPh>
    <rPh sb="122" eb="124">
      <t>ケンゼン</t>
    </rPh>
    <rPh sb="124" eb="126">
      <t>ケイエイ</t>
    </rPh>
    <rPh sb="192" eb="194">
      <t>スイシン</t>
    </rPh>
    <phoneticPr fontId="1"/>
  </si>
  <si>
    <t>①有形固定資産減価償却率は、類似団体平均値よりも低い水準で推移しています。
②管渠老朽化率は、4.08％となっており、類似団体平均値を2.78ポイント上回っていますが、これは、旧地域下水道処理区域を公共下水道へ切り替えた際に引き継いだ管渠が影響しています。
　今後は、ストックマネジメント計画により計画的な改築等の整備を進め、適正かつ効率的な維持管理を進めていく方針です。
③管渠改善率は、令和６年度に改善した管渠がないため０％となっています。</t>
    <rPh sb="1" eb="3">
      <t>ユウケイ</t>
    </rPh>
    <rPh sb="3" eb="7">
      <t>コテイシサン</t>
    </rPh>
    <rPh sb="7" eb="9">
      <t>ゲンカ</t>
    </rPh>
    <rPh sb="9" eb="12">
      <t>ショウキャクリツ</t>
    </rPh>
    <rPh sb="14" eb="16">
      <t>ルイジ</t>
    </rPh>
    <rPh sb="16" eb="18">
      <t>ダンタイ</t>
    </rPh>
    <rPh sb="18" eb="20">
      <t>ヘイキン</t>
    </rPh>
    <rPh sb="20" eb="21">
      <t>チ</t>
    </rPh>
    <rPh sb="24" eb="25">
      <t>ヒク</t>
    </rPh>
    <rPh sb="26" eb="28">
      <t>スイジュン</t>
    </rPh>
    <rPh sb="29" eb="31">
      <t>スイイ</t>
    </rPh>
    <rPh sb="39" eb="41">
      <t>カンキョ</t>
    </rPh>
    <rPh sb="41" eb="44">
      <t>ロウキュウカ</t>
    </rPh>
    <rPh sb="44" eb="45">
      <t>リツ</t>
    </rPh>
    <rPh sb="59" eb="61">
      <t>ルイジ</t>
    </rPh>
    <rPh sb="61" eb="63">
      <t>ダンタイ</t>
    </rPh>
    <rPh sb="63" eb="65">
      <t>ヘイキン</t>
    </rPh>
    <rPh sb="65" eb="66">
      <t>チ</t>
    </rPh>
    <rPh sb="75" eb="77">
      <t>ウワマワ</t>
    </rPh>
    <rPh sb="88" eb="89">
      <t>キュウ</t>
    </rPh>
    <rPh sb="94" eb="96">
      <t>ショリ</t>
    </rPh>
    <rPh sb="96" eb="98">
      <t>クイキ</t>
    </rPh>
    <rPh sb="120" eb="122">
      <t>エイキョウ</t>
    </rPh>
    <rPh sb="130" eb="132">
      <t>コンゴ</t>
    </rPh>
    <rPh sb="149" eb="151">
      <t>ケイカク</t>
    </rPh>
    <rPh sb="151" eb="152">
      <t>テキ</t>
    </rPh>
    <rPh sb="153" eb="155">
      <t>カイチク</t>
    </rPh>
    <rPh sb="155" eb="156">
      <t>トウ</t>
    </rPh>
    <rPh sb="157" eb="159">
      <t>セイビ</t>
    </rPh>
    <rPh sb="160" eb="161">
      <t>スス</t>
    </rPh>
    <rPh sb="167" eb="170">
      <t>コウリツテキ</t>
    </rPh>
    <rPh sb="181" eb="183">
      <t>ホウシン</t>
    </rPh>
    <rPh sb="188" eb="190">
      <t>カンキョ</t>
    </rPh>
    <rPh sb="190" eb="193">
      <t>カイゼンリツ</t>
    </rPh>
    <rPh sb="195" eb="197">
      <t>レイワ</t>
    </rPh>
    <rPh sb="198" eb="200">
      <t>ネンド</t>
    </rPh>
    <rPh sb="201" eb="203">
      <t>カイゼン</t>
    </rPh>
    <rPh sb="205" eb="207">
      <t>カンキョ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</si>
</sst>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c:v>
                </c:pt>
                <c:pt idx="1">
                  <c:v>0.22</c:v>
                </c:pt>
                <c:pt idx="2">
                  <c:v>7.0000000000000007e-002</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0.15</c:v>
                </c:pt>
                <c:pt idx="1">
                  <c:v>6.e-002</c:v>
                </c:pt>
                <c:pt idx="2">
                  <c:v>9.e-002</c:v>
                </c:pt>
                <c:pt idx="3">
                  <c:v>0.16</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61.51</c:v>
                </c:pt>
                <c:pt idx="1">
                  <c:v>51.2</c:v>
                </c:pt>
                <c:pt idx="2">
                  <c:v>57.32</c:v>
                </c:pt>
                <c:pt idx="3">
                  <c:v>51.61</c:v>
                </c:pt>
                <c:pt idx="4">
                  <c:v>49.57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87.45</c:v>
                </c:pt>
                <c:pt idx="1">
                  <c:v>90.39</c:v>
                </c:pt>
                <c:pt idx="2">
                  <c:v>91.07</c:v>
                </c:pt>
                <c:pt idx="3">
                  <c:v>92.17</c:v>
                </c:pt>
                <c:pt idx="4">
                  <c:v>91.7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85.82</c:v>
                </c:pt>
                <c:pt idx="1">
                  <c:v>85.03</c:v>
                </c:pt>
                <c:pt idx="2">
                  <c:v>85.96</c:v>
                </c:pt>
                <c:pt idx="3">
                  <c:v>85.14</c:v>
                </c:pt>
                <c:pt idx="4">
                  <c:v>82.99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99.07</c:v>
                </c:pt>
                <c:pt idx="1">
                  <c:v>98.16</c:v>
                </c:pt>
                <c:pt idx="2">
                  <c:v>98.41</c:v>
                </c:pt>
                <c:pt idx="3">
                  <c:v>100.29</c:v>
                </c:pt>
                <c:pt idx="4">
                  <c:v>100.78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109.91</c:v>
                </c:pt>
                <c:pt idx="1">
                  <c:v>108.61</c:v>
                </c:pt>
                <c:pt idx="2">
                  <c:v>109.58</c:v>
                </c:pt>
                <c:pt idx="3">
                  <c:v>107.74</c:v>
                </c:pt>
                <c:pt idx="4">
                  <c:v>106.7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2.4300000000000002</c:v>
                </c:pt>
                <c:pt idx="1">
                  <c:v>4.83</c:v>
                </c:pt>
                <c:pt idx="2">
                  <c:v>7.43</c:v>
                </c:pt>
                <c:pt idx="3">
                  <c:v>9.7899999999999991</c:v>
                </c:pt>
                <c:pt idx="4">
                  <c:v>12.12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15.29</c:v>
                </c:pt>
                <c:pt idx="1">
                  <c:v>17.809999999999999</c:v>
                </c:pt>
                <c:pt idx="2">
                  <c:v>19.96</c:v>
                </c:pt>
                <c:pt idx="3">
                  <c:v>19.12</c:v>
                </c:pt>
                <c:pt idx="4">
                  <c:v>20.25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4.08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0.11</c:v>
                </c:pt>
                <c:pt idx="1">
                  <c:v>0.64</c:v>
                </c:pt>
                <c:pt idx="2">
                  <c:v>0.83</c:v>
                </c:pt>
                <c:pt idx="3">
                  <c:v>1.54</c:v>
                </c:pt>
                <c:pt idx="4">
                  <c:v>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9.42</c:v>
                </c:pt>
                <c:pt idx="1">
                  <c:v>11.49</c:v>
                </c:pt>
                <c:pt idx="2">
                  <c:v>5.35</c:v>
                </c:pt>
                <c:pt idx="3">
                  <c:v>6.17</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41.51</c:v>
                </c:pt>
                <c:pt idx="1">
                  <c:v>53.43</c:v>
                </c:pt>
                <c:pt idx="2">
                  <c:v>60.74</c:v>
                </c:pt>
                <c:pt idx="3">
                  <c:v>73.16</c:v>
                </c:pt>
                <c:pt idx="4">
                  <c:v>76.489999999999995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47.61</c:v>
                </c:pt>
                <c:pt idx="1">
                  <c:v>52.69</c:v>
                </c:pt>
                <c:pt idx="2">
                  <c:v>59.45</c:v>
                </c:pt>
                <c:pt idx="3">
                  <c:v>68.13</c:v>
                </c:pt>
                <c:pt idx="4">
                  <c:v>69.14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850.59</c:v>
                </c:pt>
                <c:pt idx="1">
                  <c:v>862.92</c:v>
                </c:pt>
                <c:pt idx="2">
                  <c:v>647.66</c:v>
                </c:pt>
                <c:pt idx="3">
                  <c:v>607.16999999999996</c:v>
                </c:pt>
                <c:pt idx="4">
                  <c:v>617.01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1092.22</c:v>
                </c:pt>
                <c:pt idx="1">
                  <c:v>998.38</c:v>
                </c:pt>
                <c:pt idx="2">
                  <c:v>925.32</c:v>
                </c:pt>
                <c:pt idx="3">
                  <c:v>932.94</c:v>
                </c:pt>
                <c:pt idx="4">
                  <c:v>930.09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97.53</c:v>
                </c:pt>
                <c:pt idx="1">
                  <c:v>95.92</c:v>
                </c:pt>
                <c:pt idx="2">
                  <c:v>96.98</c:v>
                </c:pt>
                <c:pt idx="3">
                  <c:v>103.51</c:v>
                </c:pt>
                <c:pt idx="4">
                  <c:v>102.43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151.66999999999999</c:v>
                </c:pt>
                <c:pt idx="1">
                  <c:v>151.71</c:v>
                </c:pt>
                <c:pt idx="2">
                  <c:v>151.24</c:v>
                </c:pt>
                <c:pt idx="3">
                  <c:v>152.47</c:v>
                </c:pt>
                <c:pt idx="4">
                  <c:v>153.1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155.83000000000001</c:v>
                </c:pt>
                <c:pt idx="1">
                  <c:v>156.75</c:v>
                </c:pt>
                <c:pt idx="2">
                  <c:v>153.54</c:v>
                </c:pt>
                <c:pt idx="3">
                  <c:v>151.82</c:v>
                </c:pt>
                <c:pt idx="4">
                  <c:v>155.12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T31"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福岡県　中間市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Bd2</v>
      </c>
      <c r="X8" s="6"/>
      <c r="Y8" s="6"/>
      <c r="Z8" s="6"/>
      <c r="AA8" s="6"/>
      <c r="AB8" s="6"/>
      <c r="AC8" s="6"/>
      <c r="AD8" s="20" t="str">
        <f>データ!$M$6</f>
        <v>非設置</v>
      </c>
      <c r="AE8" s="20"/>
      <c r="AF8" s="20"/>
      <c r="AG8" s="20"/>
      <c r="AH8" s="20"/>
      <c r="AI8" s="20"/>
      <c r="AJ8" s="20"/>
      <c r="AK8" s="3"/>
      <c r="AL8" s="21">
        <f>データ!S6</f>
        <v>39014</v>
      </c>
      <c r="AM8" s="21"/>
      <c r="AN8" s="21"/>
      <c r="AO8" s="21"/>
      <c r="AP8" s="21"/>
      <c r="AQ8" s="21"/>
      <c r="AR8" s="21"/>
      <c r="AS8" s="21"/>
      <c r="AT8" s="7">
        <f>データ!T6</f>
        <v>15.96</v>
      </c>
      <c r="AU8" s="7"/>
      <c r="AV8" s="7"/>
      <c r="AW8" s="7"/>
      <c r="AX8" s="7"/>
      <c r="AY8" s="7"/>
      <c r="AZ8" s="7"/>
      <c r="BA8" s="7"/>
      <c r="BB8" s="7">
        <f>データ!U6</f>
        <v>2444.4899999999998</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50.94</v>
      </c>
      <c r="J10" s="7"/>
      <c r="K10" s="7"/>
      <c r="L10" s="7"/>
      <c r="M10" s="7"/>
      <c r="N10" s="7"/>
      <c r="O10" s="7"/>
      <c r="P10" s="7">
        <f>データ!P6</f>
        <v>88.07</v>
      </c>
      <c r="Q10" s="7"/>
      <c r="R10" s="7"/>
      <c r="S10" s="7"/>
      <c r="T10" s="7"/>
      <c r="U10" s="7"/>
      <c r="V10" s="7"/>
      <c r="W10" s="7">
        <f>データ!Q6</f>
        <v>96.3</v>
      </c>
      <c r="X10" s="7"/>
      <c r="Y10" s="7"/>
      <c r="Z10" s="7"/>
      <c r="AA10" s="7"/>
      <c r="AB10" s="7"/>
      <c r="AC10" s="7"/>
      <c r="AD10" s="21">
        <f>データ!R6</f>
        <v>3113</v>
      </c>
      <c r="AE10" s="21"/>
      <c r="AF10" s="21"/>
      <c r="AG10" s="21"/>
      <c r="AH10" s="21"/>
      <c r="AI10" s="21"/>
      <c r="AJ10" s="21"/>
      <c r="AK10" s="2"/>
      <c r="AL10" s="21">
        <f>データ!V6</f>
        <v>34197</v>
      </c>
      <c r="AM10" s="21"/>
      <c r="AN10" s="21"/>
      <c r="AO10" s="21"/>
      <c r="AP10" s="21"/>
      <c r="AQ10" s="21"/>
      <c r="AR10" s="21"/>
      <c r="AS10" s="21"/>
      <c r="AT10" s="7">
        <f>データ!W6</f>
        <v>8.19</v>
      </c>
      <c r="AU10" s="7"/>
      <c r="AV10" s="7"/>
      <c r="AW10" s="7"/>
      <c r="AX10" s="7"/>
      <c r="AY10" s="7"/>
      <c r="AZ10" s="7"/>
      <c r="BA10" s="7"/>
      <c r="BB10" s="7">
        <f>データ!X6</f>
        <v>4175.46</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NDKCD5fOJ6dw1LDPGh/bAQNBfpQOaFXWSNxDtp9DDD0jdiVsfxvAR9oFn7JETytjKqOslQPjzNssBYNrRU6BA==" saltValue="XS7xqs5HQPn5Os9+K1zMN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402150</v>
      </c>
      <c r="D6" s="61">
        <f t="shared" si="1"/>
        <v>46</v>
      </c>
      <c r="E6" s="61">
        <f t="shared" si="1"/>
        <v>17</v>
      </c>
      <c r="F6" s="61">
        <f t="shared" si="1"/>
        <v>1</v>
      </c>
      <c r="G6" s="61">
        <f t="shared" si="1"/>
        <v>0</v>
      </c>
      <c r="H6" s="61" t="str">
        <f t="shared" si="1"/>
        <v>福岡県　中間市</v>
      </c>
      <c r="I6" s="61" t="str">
        <f t="shared" si="1"/>
        <v>法適用</v>
      </c>
      <c r="J6" s="61" t="str">
        <f t="shared" si="1"/>
        <v>下水道事業</v>
      </c>
      <c r="K6" s="61" t="str">
        <f t="shared" si="1"/>
        <v>公共下水道</v>
      </c>
      <c r="L6" s="61" t="str">
        <f t="shared" si="1"/>
        <v>Bd2</v>
      </c>
      <c r="M6" s="61" t="str">
        <f t="shared" si="1"/>
        <v>非設置</v>
      </c>
      <c r="N6" s="69" t="str">
        <f t="shared" si="1"/>
        <v>-</v>
      </c>
      <c r="O6" s="69">
        <f t="shared" si="1"/>
        <v>50.94</v>
      </c>
      <c r="P6" s="69">
        <f t="shared" si="1"/>
        <v>88.07</v>
      </c>
      <c r="Q6" s="69">
        <f t="shared" si="1"/>
        <v>96.3</v>
      </c>
      <c r="R6" s="69">
        <f t="shared" si="1"/>
        <v>3113</v>
      </c>
      <c r="S6" s="69">
        <f t="shared" si="1"/>
        <v>39014</v>
      </c>
      <c r="T6" s="69">
        <f t="shared" si="1"/>
        <v>15.96</v>
      </c>
      <c r="U6" s="69">
        <f t="shared" si="1"/>
        <v>2444.4899999999998</v>
      </c>
      <c r="V6" s="69">
        <f t="shared" si="1"/>
        <v>34197</v>
      </c>
      <c r="W6" s="69">
        <f t="shared" si="1"/>
        <v>8.19</v>
      </c>
      <c r="X6" s="69">
        <f t="shared" si="1"/>
        <v>4175.46</v>
      </c>
      <c r="Y6" s="77">
        <f t="shared" ref="Y6:AH6" si="2">IF(Y7="",NA(),Y7)</f>
        <v>99.07</v>
      </c>
      <c r="Z6" s="77">
        <f t="shared" si="2"/>
        <v>98.16</v>
      </c>
      <c r="AA6" s="77">
        <f t="shared" si="2"/>
        <v>98.41</v>
      </c>
      <c r="AB6" s="77">
        <f t="shared" si="2"/>
        <v>100.29</v>
      </c>
      <c r="AC6" s="77">
        <f t="shared" si="2"/>
        <v>100.78</v>
      </c>
      <c r="AD6" s="77">
        <f t="shared" si="2"/>
        <v>109.91</v>
      </c>
      <c r="AE6" s="77">
        <f t="shared" si="2"/>
        <v>108.61</v>
      </c>
      <c r="AF6" s="77">
        <f t="shared" si="2"/>
        <v>109.58</v>
      </c>
      <c r="AG6" s="77">
        <f t="shared" si="2"/>
        <v>107.74</v>
      </c>
      <c r="AH6" s="77">
        <f t="shared" si="2"/>
        <v>106.7</v>
      </c>
      <c r="AI6" s="69" t="str">
        <f>IF(AI7="","",IF(AI7="-","【-】","【"&amp;SUBSTITUTE(TEXT(AI7,"#,##0.00"),"-","△")&amp;"】"))</f>
        <v>【105.36】</v>
      </c>
      <c r="AJ6" s="69">
        <f t="shared" ref="AJ6:AS6" si="3">IF(AJ7="",NA(),AJ7)</f>
        <v>0</v>
      </c>
      <c r="AK6" s="69">
        <f t="shared" si="3"/>
        <v>0</v>
      </c>
      <c r="AL6" s="69">
        <f t="shared" si="3"/>
        <v>0</v>
      </c>
      <c r="AM6" s="69">
        <f t="shared" si="3"/>
        <v>0</v>
      </c>
      <c r="AN6" s="69">
        <f t="shared" si="3"/>
        <v>0</v>
      </c>
      <c r="AO6" s="77">
        <f t="shared" si="3"/>
        <v>9.42</v>
      </c>
      <c r="AP6" s="77">
        <f t="shared" si="3"/>
        <v>11.49</v>
      </c>
      <c r="AQ6" s="77">
        <f t="shared" si="3"/>
        <v>5.35</v>
      </c>
      <c r="AR6" s="77">
        <f t="shared" si="3"/>
        <v>6.17</v>
      </c>
      <c r="AS6" s="69">
        <f t="shared" si="3"/>
        <v>0</v>
      </c>
      <c r="AT6" s="69" t="str">
        <f>IF(AT7="","",IF(AT7="-","【-】","【"&amp;SUBSTITUTE(TEXT(AT7,"#,##0.00"),"-","△")&amp;"】"))</f>
        <v>【3.12】</v>
      </c>
      <c r="AU6" s="77">
        <f t="shared" ref="AU6:BD6" si="4">IF(AU7="",NA(),AU7)</f>
        <v>41.51</v>
      </c>
      <c r="AV6" s="77">
        <f t="shared" si="4"/>
        <v>53.43</v>
      </c>
      <c r="AW6" s="77">
        <f t="shared" si="4"/>
        <v>60.74</v>
      </c>
      <c r="AX6" s="77">
        <f t="shared" si="4"/>
        <v>73.16</v>
      </c>
      <c r="AY6" s="77">
        <f t="shared" si="4"/>
        <v>76.489999999999995</v>
      </c>
      <c r="AZ6" s="77">
        <f t="shared" si="4"/>
        <v>47.61</v>
      </c>
      <c r="BA6" s="77">
        <f t="shared" si="4"/>
        <v>52.69</v>
      </c>
      <c r="BB6" s="77">
        <f t="shared" si="4"/>
        <v>59.45</v>
      </c>
      <c r="BC6" s="77">
        <f t="shared" si="4"/>
        <v>68.13</v>
      </c>
      <c r="BD6" s="77">
        <f t="shared" si="4"/>
        <v>69.14</v>
      </c>
      <c r="BE6" s="69" t="str">
        <f>IF(BE7="","",IF(BE7="-","【-】","【"&amp;SUBSTITUTE(TEXT(BE7,"#,##0.00"),"-","△")&amp;"】"))</f>
        <v>【82.75】</v>
      </c>
      <c r="BF6" s="77">
        <f t="shared" ref="BF6:BO6" si="5">IF(BF7="",NA(),BF7)</f>
        <v>850.59</v>
      </c>
      <c r="BG6" s="77">
        <f t="shared" si="5"/>
        <v>862.92</v>
      </c>
      <c r="BH6" s="77">
        <f t="shared" si="5"/>
        <v>647.66</v>
      </c>
      <c r="BI6" s="77">
        <f t="shared" si="5"/>
        <v>607.16999999999996</v>
      </c>
      <c r="BJ6" s="77">
        <f t="shared" si="5"/>
        <v>617.01</v>
      </c>
      <c r="BK6" s="77">
        <f t="shared" si="5"/>
        <v>1092.22</v>
      </c>
      <c r="BL6" s="77">
        <f t="shared" si="5"/>
        <v>998.38</v>
      </c>
      <c r="BM6" s="77">
        <f t="shared" si="5"/>
        <v>925.32</v>
      </c>
      <c r="BN6" s="77">
        <f t="shared" si="5"/>
        <v>932.94</v>
      </c>
      <c r="BO6" s="77">
        <f t="shared" si="5"/>
        <v>930.09</v>
      </c>
      <c r="BP6" s="69" t="str">
        <f>IF(BP7="","",IF(BP7="-","【-】","【"&amp;SUBSTITUTE(TEXT(BP7,"#,##0.00"),"-","△")&amp;"】"))</f>
        <v>【602.56】</v>
      </c>
      <c r="BQ6" s="77">
        <f t="shared" ref="BQ6:BZ6" si="6">IF(BQ7="",NA(),BQ7)</f>
        <v>100</v>
      </c>
      <c r="BR6" s="77">
        <f t="shared" si="6"/>
        <v>100</v>
      </c>
      <c r="BS6" s="77">
        <f t="shared" si="6"/>
        <v>100</v>
      </c>
      <c r="BT6" s="77">
        <f t="shared" si="6"/>
        <v>100</v>
      </c>
      <c r="BU6" s="77">
        <f t="shared" si="6"/>
        <v>100</v>
      </c>
      <c r="BV6" s="77">
        <f t="shared" si="6"/>
        <v>97.53</v>
      </c>
      <c r="BW6" s="77">
        <f t="shared" si="6"/>
        <v>95.92</v>
      </c>
      <c r="BX6" s="77">
        <f t="shared" si="6"/>
        <v>96.98</v>
      </c>
      <c r="BY6" s="77">
        <f t="shared" si="6"/>
        <v>103.51</v>
      </c>
      <c r="BZ6" s="77">
        <f t="shared" si="6"/>
        <v>102.43</v>
      </c>
      <c r="CA6" s="69" t="str">
        <f>IF(CA7="","",IF(CA7="-","【-】","【"&amp;SUBSTITUTE(TEXT(CA7,"#,##0.00"),"-","△")&amp;"】"))</f>
        <v>【97.94】</v>
      </c>
      <c r="CB6" s="77">
        <f t="shared" ref="CB6:CK6" si="7">IF(CB7="",NA(),CB7)</f>
        <v>151.66999999999999</v>
      </c>
      <c r="CC6" s="77">
        <f t="shared" si="7"/>
        <v>151.71</v>
      </c>
      <c r="CD6" s="77">
        <f t="shared" si="7"/>
        <v>151.24</v>
      </c>
      <c r="CE6" s="77">
        <f t="shared" si="7"/>
        <v>152.47</v>
      </c>
      <c r="CF6" s="77">
        <f t="shared" si="7"/>
        <v>153.1</v>
      </c>
      <c r="CG6" s="77">
        <f t="shared" si="7"/>
        <v>155.83000000000001</v>
      </c>
      <c r="CH6" s="77">
        <f t="shared" si="7"/>
        <v>156.75</v>
      </c>
      <c r="CI6" s="77">
        <f t="shared" si="7"/>
        <v>153.54</v>
      </c>
      <c r="CJ6" s="77">
        <f t="shared" si="7"/>
        <v>151.82</v>
      </c>
      <c r="CK6" s="77">
        <f t="shared" si="7"/>
        <v>155.12</v>
      </c>
      <c r="CL6" s="69" t="str">
        <f>IF(CL7="","",IF(CL7="-","【-】","【"&amp;SUBSTITUTE(TEXT(CL7,"#,##0.00"),"-","△")&amp;"】"))</f>
        <v>【140.98】</v>
      </c>
      <c r="CM6" s="77" t="str">
        <f t="shared" ref="CM6:CV6" si="8">IF(CM7="",NA(),CM7)</f>
        <v>-</v>
      </c>
      <c r="CN6" s="77" t="str">
        <f t="shared" si="8"/>
        <v>-</v>
      </c>
      <c r="CO6" s="77" t="str">
        <f t="shared" si="8"/>
        <v>-</v>
      </c>
      <c r="CP6" s="77" t="str">
        <f t="shared" si="8"/>
        <v>-</v>
      </c>
      <c r="CQ6" s="77" t="str">
        <f t="shared" si="8"/>
        <v>-</v>
      </c>
      <c r="CR6" s="77">
        <f t="shared" si="8"/>
        <v>61.51</v>
      </c>
      <c r="CS6" s="77">
        <f t="shared" si="8"/>
        <v>51.2</v>
      </c>
      <c r="CT6" s="77">
        <f t="shared" si="8"/>
        <v>57.32</v>
      </c>
      <c r="CU6" s="77">
        <f t="shared" si="8"/>
        <v>51.61</v>
      </c>
      <c r="CV6" s="77">
        <f t="shared" si="8"/>
        <v>49.57</v>
      </c>
      <c r="CW6" s="69" t="str">
        <f>IF(CW7="","",IF(CW7="-","【-】","【"&amp;SUBSTITUTE(TEXT(CW7,"#,##0.00"),"-","△")&amp;"】"))</f>
        <v>【60.13】</v>
      </c>
      <c r="CX6" s="77">
        <f t="shared" ref="CX6:DG6" si="9">IF(CX7="",NA(),CX7)</f>
        <v>87.45</v>
      </c>
      <c r="CY6" s="77">
        <f t="shared" si="9"/>
        <v>90.39</v>
      </c>
      <c r="CZ6" s="77">
        <f t="shared" si="9"/>
        <v>91.07</v>
      </c>
      <c r="DA6" s="77">
        <f t="shared" si="9"/>
        <v>92.17</v>
      </c>
      <c r="DB6" s="77">
        <f t="shared" si="9"/>
        <v>91.7</v>
      </c>
      <c r="DC6" s="77">
        <f t="shared" si="9"/>
        <v>85.82</v>
      </c>
      <c r="DD6" s="77">
        <f t="shared" si="9"/>
        <v>85.03</v>
      </c>
      <c r="DE6" s="77">
        <f t="shared" si="9"/>
        <v>85.96</v>
      </c>
      <c r="DF6" s="77">
        <f t="shared" si="9"/>
        <v>85.14</v>
      </c>
      <c r="DG6" s="77">
        <f t="shared" si="9"/>
        <v>82.99</v>
      </c>
      <c r="DH6" s="69" t="str">
        <f>IF(DH7="","",IF(DH7="-","【-】","【"&amp;SUBSTITUTE(TEXT(DH7,"#,##0.00"),"-","△")&amp;"】"))</f>
        <v>【96.00】</v>
      </c>
      <c r="DI6" s="77">
        <f t="shared" ref="DI6:DR6" si="10">IF(DI7="",NA(),DI7)</f>
        <v>2.4300000000000002</v>
      </c>
      <c r="DJ6" s="77">
        <f t="shared" si="10"/>
        <v>4.83</v>
      </c>
      <c r="DK6" s="77">
        <f t="shared" si="10"/>
        <v>7.43</v>
      </c>
      <c r="DL6" s="77">
        <f t="shared" si="10"/>
        <v>9.7899999999999991</v>
      </c>
      <c r="DM6" s="77">
        <f t="shared" si="10"/>
        <v>12.12</v>
      </c>
      <c r="DN6" s="77">
        <f t="shared" si="10"/>
        <v>15.29</v>
      </c>
      <c r="DO6" s="77">
        <f t="shared" si="10"/>
        <v>17.809999999999999</v>
      </c>
      <c r="DP6" s="77">
        <f t="shared" si="10"/>
        <v>19.96</v>
      </c>
      <c r="DQ6" s="77">
        <f t="shared" si="10"/>
        <v>19.12</v>
      </c>
      <c r="DR6" s="77">
        <f t="shared" si="10"/>
        <v>20.25</v>
      </c>
      <c r="DS6" s="69" t="str">
        <f>IF(DS7="","",IF(DS7="-","【-】","【"&amp;SUBSTITUTE(TEXT(DS7,"#,##0.00"),"-","△")&amp;"】"))</f>
        <v>【42.20】</v>
      </c>
      <c r="DT6" s="69">
        <f t="shared" ref="DT6:EC6" si="11">IF(DT7="",NA(),DT7)</f>
        <v>0</v>
      </c>
      <c r="DU6" s="69">
        <f t="shared" si="11"/>
        <v>0</v>
      </c>
      <c r="DV6" s="69">
        <f t="shared" si="11"/>
        <v>0</v>
      </c>
      <c r="DW6" s="69">
        <f t="shared" si="11"/>
        <v>0</v>
      </c>
      <c r="DX6" s="77">
        <f t="shared" si="11"/>
        <v>4.08</v>
      </c>
      <c r="DY6" s="77">
        <f t="shared" si="11"/>
        <v>0.11</v>
      </c>
      <c r="DZ6" s="77">
        <f t="shared" si="11"/>
        <v>0.64</v>
      </c>
      <c r="EA6" s="77">
        <f t="shared" si="11"/>
        <v>0.83</v>
      </c>
      <c r="EB6" s="77">
        <f t="shared" si="11"/>
        <v>1.54</v>
      </c>
      <c r="EC6" s="77">
        <f t="shared" si="11"/>
        <v>1.3</v>
      </c>
      <c r="ED6" s="69" t="str">
        <f>IF(ED7="","",IF(ED7="-","【-】","【"&amp;SUBSTITUTE(TEXT(ED7,"#,##0.00"),"-","△")&amp;"】"))</f>
        <v>【9.46】</v>
      </c>
      <c r="EE6" s="77">
        <f t="shared" ref="EE6:EN6" si="12">IF(EE7="",NA(),EE7)</f>
        <v>0.8</v>
      </c>
      <c r="EF6" s="77">
        <f t="shared" si="12"/>
        <v>0.22</v>
      </c>
      <c r="EG6" s="77">
        <f t="shared" si="12"/>
        <v>7.0000000000000007e-002</v>
      </c>
      <c r="EH6" s="69">
        <f t="shared" si="12"/>
        <v>0</v>
      </c>
      <c r="EI6" s="69">
        <f t="shared" si="12"/>
        <v>0</v>
      </c>
      <c r="EJ6" s="77">
        <f t="shared" si="12"/>
        <v>0.15</v>
      </c>
      <c r="EK6" s="77">
        <f t="shared" si="12"/>
        <v>6.e-002</v>
      </c>
      <c r="EL6" s="77">
        <f t="shared" si="12"/>
        <v>9.e-002</v>
      </c>
      <c r="EM6" s="77">
        <f t="shared" si="12"/>
        <v>0.16</v>
      </c>
      <c r="EN6" s="77">
        <f t="shared" si="12"/>
        <v>0.1</v>
      </c>
      <c r="EO6" s="69" t="str">
        <f>IF(EO7="","",IF(EO7="-","【-】","【"&amp;SUBSTITUTE(TEXT(EO7,"#,##0.00"),"-","△")&amp;"】"))</f>
        <v>【0.19】</v>
      </c>
    </row>
    <row r="7" spans="1:148" s="55" customFormat="1">
      <c r="A7" s="56"/>
      <c r="B7" s="62">
        <v>2024</v>
      </c>
      <c r="C7" s="62">
        <v>402150</v>
      </c>
      <c r="D7" s="62">
        <v>46</v>
      </c>
      <c r="E7" s="62">
        <v>17</v>
      </c>
      <c r="F7" s="62">
        <v>1</v>
      </c>
      <c r="G7" s="62">
        <v>0</v>
      </c>
      <c r="H7" s="62" t="s">
        <v>96</v>
      </c>
      <c r="I7" s="62" t="s">
        <v>97</v>
      </c>
      <c r="J7" s="62" t="s">
        <v>98</v>
      </c>
      <c r="K7" s="62" t="s">
        <v>99</v>
      </c>
      <c r="L7" s="62" t="s">
        <v>72</v>
      </c>
      <c r="M7" s="62" t="s">
        <v>100</v>
      </c>
      <c r="N7" s="70" t="s">
        <v>101</v>
      </c>
      <c r="O7" s="70">
        <v>50.94</v>
      </c>
      <c r="P7" s="70">
        <v>88.07</v>
      </c>
      <c r="Q7" s="70">
        <v>96.3</v>
      </c>
      <c r="R7" s="70">
        <v>3113</v>
      </c>
      <c r="S7" s="70">
        <v>39014</v>
      </c>
      <c r="T7" s="70">
        <v>15.96</v>
      </c>
      <c r="U7" s="70">
        <v>2444.4899999999998</v>
      </c>
      <c r="V7" s="70">
        <v>34197</v>
      </c>
      <c r="W7" s="70">
        <v>8.19</v>
      </c>
      <c r="X7" s="70">
        <v>4175.46</v>
      </c>
      <c r="Y7" s="70">
        <v>99.07</v>
      </c>
      <c r="Z7" s="70">
        <v>98.16</v>
      </c>
      <c r="AA7" s="70">
        <v>98.41</v>
      </c>
      <c r="AB7" s="70">
        <v>100.29</v>
      </c>
      <c r="AC7" s="70">
        <v>100.78</v>
      </c>
      <c r="AD7" s="70">
        <v>109.91</v>
      </c>
      <c r="AE7" s="70">
        <v>108.61</v>
      </c>
      <c r="AF7" s="70">
        <v>109.58</v>
      </c>
      <c r="AG7" s="70">
        <v>107.74</v>
      </c>
      <c r="AH7" s="70">
        <v>106.7</v>
      </c>
      <c r="AI7" s="70">
        <v>105.36</v>
      </c>
      <c r="AJ7" s="70">
        <v>0</v>
      </c>
      <c r="AK7" s="70">
        <v>0</v>
      </c>
      <c r="AL7" s="70">
        <v>0</v>
      </c>
      <c r="AM7" s="70">
        <v>0</v>
      </c>
      <c r="AN7" s="70">
        <v>0</v>
      </c>
      <c r="AO7" s="70">
        <v>9.42</v>
      </c>
      <c r="AP7" s="70">
        <v>11.49</v>
      </c>
      <c r="AQ7" s="70">
        <v>5.35</v>
      </c>
      <c r="AR7" s="70">
        <v>6.17</v>
      </c>
      <c r="AS7" s="70">
        <v>0</v>
      </c>
      <c r="AT7" s="70">
        <v>3.12</v>
      </c>
      <c r="AU7" s="70">
        <v>41.51</v>
      </c>
      <c r="AV7" s="70">
        <v>53.43</v>
      </c>
      <c r="AW7" s="70">
        <v>60.74</v>
      </c>
      <c r="AX7" s="70">
        <v>73.16</v>
      </c>
      <c r="AY7" s="70">
        <v>76.489999999999995</v>
      </c>
      <c r="AZ7" s="70">
        <v>47.61</v>
      </c>
      <c r="BA7" s="70">
        <v>52.69</v>
      </c>
      <c r="BB7" s="70">
        <v>59.45</v>
      </c>
      <c r="BC7" s="70">
        <v>68.13</v>
      </c>
      <c r="BD7" s="70">
        <v>69.14</v>
      </c>
      <c r="BE7" s="70">
        <v>82.75</v>
      </c>
      <c r="BF7" s="70">
        <v>850.59</v>
      </c>
      <c r="BG7" s="70">
        <v>862.92</v>
      </c>
      <c r="BH7" s="70">
        <v>647.66</v>
      </c>
      <c r="BI7" s="70">
        <v>607.16999999999996</v>
      </c>
      <c r="BJ7" s="70">
        <v>617.01</v>
      </c>
      <c r="BK7" s="70">
        <v>1092.22</v>
      </c>
      <c r="BL7" s="70">
        <v>998.38</v>
      </c>
      <c r="BM7" s="70">
        <v>925.32</v>
      </c>
      <c r="BN7" s="70">
        <v>932.94</v>
      </c>
      <c r="BO7" s="70">
        <v>930.09</v>
      </c>
      <c r="BP7" s="70">
        <v>602.55999999999995</v>
      </c>
      <c r="BQ7" s="70">
        <v>100</v>
      </c>
      <c r="BR7" s="70">
        <v>100</v>
      </c>
      <c r="BS7" s="70">
        <v>100</v>
      </c>
      <c r="BT7" s="70">
        <v>100</v>
      </c>
      <c r="BU7" s="70">
        <v>100</v>
      </c>
      <c r="BV7" s="70">
        <v>97.53</v>
      </c>
      <c r="BW7" s="70">
        <v>95.92</v>
      </c>
      <c r="BX7" s="70">
        <v>96.98</v>
      </c>
      <c r="BY7" s="70">
        <v>103.51</v>
      </c>
      <c r="BZ7" s="70">
        <v>102.43</v>
      </c>
      <c r="CA7" s="70">
        <v>97.94</v>
      </c>
      <c r="CB7" s="70">
        <v>151.66999999999999</v>
      </c>
      <c r="CC7" s="70">
        <v>151.71</v>
      </c>
      <c r="CD7" s="70">
        <v>151.24</v>
      </c>
      <c r="CE7" s="70">
        <v>152.47</v>
      </c>
      <c r="CF7" s="70">
        <v>153.1</v>
      </c>
      <c r="CG7" s="70">
        <v>155.83000000000001</v>
      </c>
      <c r="CH7" s="70">
        <v>156.75</v>
      </c>
      <c r="CI7" s="70">
        <v>153.54</v>
      </c>
      <c r="CJ7" s="70">
        <v>151.82</v>
      </c>
      <c r="CK7" s="70">
        <v>155.12</v>
      </c>
      <c r="CL7" s="70">
        <v>140.97999999999999</v>
      </c>
      <c r="CM7" s="70" t="s">
        <v>101</v>
      </c>
      <c r="CN7" s="70" t="s">
        <v>101</v>
      </c>
      <c r="CO7" s="70" t="s">
        <v>101</v>
      </c>
      <c r="CP7" s="70" t="s">
        <v>101</v>
      </c>
      <c r="CQ7" s="70" t="s">
        <v>101</v>
      </c>
      <c r="CR7" s="70">
        <v>61.51</v>
      </c>
      <c r="CS7" s="70">
        <v>51.2</v>
      </c>
      <c r="CT7" s="70">
        <v>57.32</v>
      </c>
      <c r="CU7" s="70">
        <v>51.61</v>
      </c>
      <c r="CV7" s="70">
        <v>49.57</v>
      </c>
      <c r="CW7" s="70">
        <v>60.13</v>
      </c>
      <c r="CX7" s="70">
        <v>87.45</v>
      </c>
      <c r="CY7" s="70">
        <v>90.39</v>
      </c>
      <c r="CZ7" s="70">
        <v>91.07</v>
      </c>
      <c r="DA7" s="70">
        <v>92.17</v>
      </c>
      <c r="DB7" s="70">
        <v>91.7</v>
      </c>
      <c r="DC7" s="70">
        <v>85.82</v>
      </c>
      <c r="DD7" s="70">
        <v>85.03</v>
      </c>
      <c r="DE7" s="70">
        <v>85.96</v>
      </c>
      <c r="DF7" s="70">
        <v>85.14</v>
      </c>
      <c r="DG7" s="70">
        <v>82.99</v>
      </c>
      <c r="DH7" s="70">
        <v>96</v>
      </c>
      <c r="DI7" s="70">
        <v>2.4300000000000002</v>
      </c>
      <c r="DJ7" s="70">
        <v>4.83</v>
      </c>
      <c r="DK7" s="70">
        <v>7.43</v>
      </c>
      <c r="DL7" s="70">
        <v>9.7899999999999991</v>
      </c>
      <c r="DM7" s="70">
        <v>12.12</v>
      </c>
      <c r="DN7" s="70">
        <v>15.29</v>
      </c>
      <c r="DO7" s="70">
        <v>17.809999999999999</v>
      </c>
      <c r="DP7" s="70">
        <v>19.96</v>
      </c>
      <c r="DQ7" s="70">
        <v>19.12</v>
      </c>
      <c r="DR7" s="70">
        <v>20.25</v>
      </c>
      <c r="DS7" s="70">
        <v>42.2</v>
      </c>
      <c r="DT7" s="70">
        <v>0</v>
      </c>
      <c r="DU7" s="70">
        <v>0</v>
      </c>
      <c r="DV7" s="70">
        <v>0</v>
      </c>
      <c r="DW7" s="70">
        <v>0</v>
      </c>
      <c r="DX7" s="70">
        <v>4.08</v>
      </c>
      <c r="DY7" s="70">
        <v>0.11</v>
      </c>
      <c r="DZ7" s="70">
        <v>0.64</v>
      </c>
      <c r="EA7" s="70">
        <v>0.83</v>
      </c>
      <c r="EB7" s="70">
        <v>1.54</v>
      </c>
      <c r="EC7" s="70">
        <v>1.3</v>
      </c>
      <c r="ED7" s="70">
        <v>9.4600000000000009</v>
      </c>
      <c r="EE7" s="70">
        <v>0.8</v>
      </c>
      <c r="EF7" s="70">
        <v>0.22</v>
      </c>
      <c r="EG7" s="70">
        <v>7.0000000000000007e-002</v>
      </c>
      <c r="EH7" s="70">
        <v>0</v>
      </c>
      <c r="EI7" s="70">
        <v>0</v>
      </c>
      <c r="EJ7" s="70">
        <v>0.15</v>
      </c>
      <c r="EK7" s="70">
        <v>6.e-002</v>
      </c>
      <c r="EL7" s="70">
        <v>9.e-002</v>
      </c>
      <c r="EM7" s="70">
        <v>0.16</v>
      </c>
      <c r="EN7" s="70">
        <v>0.1</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2025-12-23T06:05:27Z</dcterms:created>
  <dcterms:modified xsi:type="dcterms:W3CDTF">2026-02-10T00:31:50Z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2026-02-10T00:31:50Z</vt:filetime>
  </property>
</Properties>
</file>