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9512516\秦（水道）\●●秦　管理(Ｒ3.10～)\●調査回答\R３年度\４．１月\4.1.7　公営企業に係る経営比較分析表（令和２年度決算）の分析等について 　ｒ4.1.21までに財政課\402150中間市\"/>
    </mc:Choice>
  </mc:AlternateContent>
  <xr:revisionPtr revIDLastSave="0" documentId="13_ncr:1_{B46464DC-72A1-4476-89DC-EB129D6B2A63}" xr6:coauthVersionLast="36" xr6:coauthVersionMax="36" xr10:uidLastSave="{00000000-0000-0000-0000-000000000000}"/>
  <workbookProtection workbookAlgorithmName="SHA-512" workbookHashValue="DuQoRmqck1/2WCkGK+vfOaqd6AqTdR83IXKi37OSwY+3Wxd6vNbqW8BbYL1rpyd9At8MbhlQBYFbBIVEixr6Dg==" workbookSaltValue="IGdpPKNlQW8wPBk8nADVY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P10" i="4" s="1"/>
  <c r="O6" i="5"/>
  <c r="I10" i="4" s="1"/>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BB10" i="4"/>
  <c r="AT10" i="4"/>
  <c r="AL10" i="4"/>
  <c r="W10" i="4"/>
  <c r="BB8" i="4"/>
  <c r="AL8" i="4"/>
  <c r="AD8" i="4"/>
  <c r="W8" i="4"/>
  <c r="P8" i="4"/>
  <c r="I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<sst xmlns="http://schemas.openxmlformats.org/spreadsheetml/2006/main" count="228" uniqueCount="115">
  <si>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</si>
  <si>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</si>
  <si>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</si>
  <si>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</si>
  <si>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</si>
  <si>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</si>
  <si>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</si>
  <si>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</si>
  <si>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</si>
  <si>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</si>
  <si>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</si>
  <si>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</si>
  <si>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</si>
  <si>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</si>
  <si>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</si>
  <si>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</si>
  <si>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</si>
  <si>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</si>
  <si>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</si>
  <si>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</si>
  <si>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</si>
  <si>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</si>
  <si>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</si>
  <si>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</si>
  <si>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</si>
  <si>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</si>
  <si>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</si>
  <si>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</si>
  <si>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</si>
  <si>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</si>
  <si>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</si>
  <si>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</si>
  <si>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</si>
  <si>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</si>
  <si>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</si>
  <si>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</si>
  <si>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</si>
  <si>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</si>
  <si>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</si>
  <si>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</si>
  <si>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</si>
  <si>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</si>
  <si>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</si>
  <si>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</si>
  <si>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</si>
  <si>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</si>
  <si>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</si>
  <si>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</si>
  <si>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</si>
  <si>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</si>
  <si>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</si>
  <si>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</si>
  <si>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</si>
  <si>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</si>
  <si>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</si>
  <si>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</si>
  <si>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</si>
  <si>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</si>
  <si>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</si>
  <si>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</si>
  <si>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</si>
  <si>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</si>
  <si>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</si>
  <si>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</si>
  <si>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</si>
  <si>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</si>
  <si>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</si>
  <si>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</si>
  <si>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</si>
  <si>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</si>
  <si>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</si>
  <si>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</si>
  <si>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</si>
  <si>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</si>
  <si>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</si>
  <si>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</si>
  <si>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</si>
  <si>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</si>
  <si>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</si>
  <si>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</si>
  <si>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</si>
  <si>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</si>
  <si>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</si>
  <si>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</si>
  <si>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</si>
  <si>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</si>
  <si>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</si>
  <si>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</si>
  <si>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</si>
  <si>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</si>
  <si>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</si>
  <si>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</si>
  <si>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</si>
  <si>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中間市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</si>
  <si>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</si>
  <si>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</si>
  <si>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</si>
  <si>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</si>
  <si>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</si>
  <si>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</si>
  <si>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</si>
  <si>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</si>
  <si>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</si>
  <si>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</si>
  <si>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</si>
  <si>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</si>
  <si>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</si>
  <si>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</si>
  <si>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</si>
  <si>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</si>
  <si>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</si>
  <si>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</si>
  <si>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①経常収支比率は105％から108％の間で推移しているものの、類似団体平均値を3％から6％程下回っている。この比率が100％を下回らないよう、経営の効率化などを図っていく必要がある。
　②毎年黒字を計上していることで、累積欠損金は発生していないが、今後も安定経営に努める必要がある。
　③流動比率は363％ではあるが年々減少傾向であり現金を始めとする流動資産の確保に努める必要がある。
　➃単年度における水道料金収益に対し4倍を超える企業債残高が発生している。今後も企業努力を続けることで類似団体と同水準まで比率を落としていきたい。
　⑤料金回収率は、⑥給水原価の低さにより100％以上を維持している。
　⑦施設利用率は、類似団体平均値を下回る水準で微減しており、今後の給水人口等の将来推移を分析のうえ、投資のあり方を見直す必要がある。
　⑧有収率は類似団体平均値を上回るも、全国平均値を下回っている。低料金にて水道水を給水できてはいるが、現行の料金水準を維持するためにも、更なる有収率の向上を図る必要がある。</t>
    <rPh sb="72" eb="74">
      <t>ケイエイ</t>
    </rPh>
    <rPh sb="75" eb="78">
      <t>コウリツカ</t>
    </rPh>
    <rPh sb="81" eb="82">
      <t>ハカ</t>
    </rPh>
    <rPh sb="86" eb="88">
      <t>ヒツヨウ</t>
    </rPh>
    <rPh sb="95" eb="97">
      <t>マイトシ</t>
    </rPh>
    <rPh sb="97" eb="99">
      <t>クロジ</t>
    </rPh>
    <rPh sb="100" eb="102">
      <t>ケイジョウ</t>
    </rPh>
    <rPh sb="116" eb="118">
      <t>ハッセイ</t>
    </rPh>
    <rPh sb="125" eb="127">
      <t>コンゴ</t>
    </rPh>
    <rPh sb="128" eb="130">
      <t>アンテイ</t>
    </rPh>
    <rPh sb="130" eb="132">
      <t>ケイエイ</t>
    </rPh>
    <rPh sb="133" eb="134">
      <t>ツト</t>
    </rPh>
    <rPh sb="136" eb="138">
      <t>ヒツヨウ</t>
    </rPh>
    <rPh sb="159" eb="161">
      <t>ネンネン</t>
    </rPh>
    <rPh sb="161" eb="163">
      <t>ゲンショウ</t>
    </rPh>
    <rPh sb="163" eb="165">
      <t>ケイコウ</t>
    </rPh>
    <rPh sb="168" eb="170">
      <t>ゲンキン</t>
    </rPh>
    <rPh sb="171" eb="172">
      <t>ハジ</t>
    </rPh>
    <rPh sb="176" eb="178">
      <t>リュウドウ</t>
    </rPh>
    <rPh sb="178" eb="180">
      <t>シサン</t>
    </rPh>
    <rPh sb="181" eb="183">
      <t>カクホ</t>
    </rPh>
    <rPh sb="184" eb="185">
      <t>ツト</t>
    </rPh>
    <rPh sb="187" eb="189">
      <t>ヒツヨウ</t>
    </rPh>
    <rPh sb="239" eb="240">
      <t>ツヅ</t>
    </rPh>
    <rPh sb="245" eb="247">
      <t>ルイジ</t>
    </rPh>
    <rPh sb="247" eb="249">
      <t>ダンタイ</t>
    </rPh>
    <rPh sb="250" eb="253">
      <t>ドウスイジュン</t>
    </rPh>
    <rPh sb="255" eb="257">
      <t>ヒリツ</t>
    </rPh>
    <rPh sb="258" eb="259">
      <t>オ</t>
    </rPh>
    <rPh sb="323" eb="325">
      <t>スイジュン</t>
    </rPh>
    <rPh sb="326" eb="328">
      <t>ビゲン</t>
    </rPh>
    <rPh sb="342" eb="344">
      <t>ショウライ</t>
    </rPh>
    <rPh sb="347" eb="349">
      <t>ブンセキ</t>
    </rPh>
    <rPh sb="360" eb="362">
      <t>ミナオ</t>
    </rPh>
    <rPh sb="393" eb="394">
      <t>アタイ</t>
    </rPh>
    <phoneticPr fontId="1"/>
  </si>
  <si>
    <t>　①有形固定資産減価償却率、②管路経年化率のどちらも類似団体平均値を上回っており、老朽化が顕著となっており、将来も安定した水供給を実現させる為、更新速度の向上を目指しているが、いかに効率の良い計画性を発揮するかが課題となっている。</t>
    <rPh sb="72" eb="74">
      <t>コウシン</t>
    </rPh>
    <rPh sb="74" eb="76">
      <t>ソクド</t>
    </rPh>
    <phoneticPr fontId="1"/>
  </si>
  <si>
    <t>　収支関係の指標においては、経常利益は黒字で累積欠損金はなく、安定の水準で推移しており、健全且つ効率的な経営であるといえる。
　今後の課題としては、人口減少に伴い給水収益の増加は見込めないところ、管路等を含めた固定資産の老朽化に対し、更新の投資額を確保のうえ計画的に促進する必要があり、アセットマネジメントの視点で、更新費用以外の費用の削減、施設の効率性の向上、水道料金設定の適正化等を総合的に検討し、事業の方向性を定めて行く必要がある。</t>
    <rPh sb="34" eb="36">
      <t>スイジュン</t>
    </rPh>
    <rPh sb="74" eb="76">
      <t>ジンコウ</t>
    </rPh>
    <rPh sb="76" eb="78">
      <t>ゲンショウ</t>
    </rPh>
    <rPh sb="79" eb="80">
      <t>トモナ</t>
    </rPh>
    <rPh sb="83" eb="85">
      <t>シュウエキ</t>
    </rPh>
    <rPh sb="114" eb="115">
      <t>タイ</t>
    </rPh>
    <rPh sb="120" eb="123">
      <t>トウシガク</t>
    </rPh>
    <rPh sb="124" eb="126">
      <t>カクホ</t>
    </rPh>
    <rPh sb="129" eb="132">
      <t>ケイカクテキ</t>
    </rPh>
    <rPh sb="178" eb="180">
      <t>コウジョウ</t>
    </rPh>
    <rPh sb="211" eb="212">
      <t>ユ</t>
    </rPh>
    <rPh sb="213" eb="21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</si>
</sst>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0.98</c:v>
                </c:pt>
                <c:pt idx="1">
                  <c:v>1.1599999999999999</c:v>
                </c:pt>
                <c:pt idx="2">
                  <c:v>1.39</c:v>
                </c:pt>
                <c:pt idx="3">
                  <c:v>1.23</c:v>
                </c:pt>
                <c:pt idx="4">
                  <c:v>1.45</c:v>
                </c:pt>
              </c:numCache>
            </c:numRef>
          </c:val>
          <c:extLst>
            <c:ext xmlns:c16="http://schemas.microsoft.com/office/drawing/2014/chart" uri="{C3380CC4-5D6E-409C-BE32-E72D297353CC}">
              <c16:uniqueId val="{00000000-82AB-451F-B737-0305FC69E4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82AB-451F-B737-0305FC69E4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53.83</c:v>
                </c:pt>
                <c:pt idx="1">
                  <c:v>53.55</c:v>
                </c:pt>
                <c:pt idx="2">
                  <c:v>52.89</c:v>
                </c:pt>
                <c:pt idx="3">
                  <c:v>52.17</c:v>
                </c:pt>
                <c:pt idx="4">
                  <c:v>52.94</c:v>
                </c:pt>
              </c:numCache>
            </c:numRef>
          </c:val>
          <c:extLst>
            <c:ext xmlns:c16="http://schemas.microsoft.com/office/drawing/2014/chart" uri="{C3380CC4-5D6E-409C-BE32-E72D297353CC}">
              <c16:uniqueId val="{00000000-F5EB-46F5-B922-1528CDFB43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F5EB-46F5-B922-1528CDFB43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89.1</c:v>
                </c:pt>
                <c:pt idx="1">
                  <c:v>88.9</c:v>
                </c:pt>
                <c:pt idx="2">
                  <c:v>88.9</c:v>
                </c:pt>
                <c:pt idx="3">
                  <c:v>88.9</c:v>
                </c:pt>
                <c:pt idx="4">
                  <c:v>88.9</c:v>
                </c:pt>
              </c:numCache>
            </c:numRef>
          </c:val>
          <c:extLst>
            <c:ext xmlns:c16="http://schemas.microsoft.com/office/drawing/2014/chart" uri="{C3380CC4-5D6E-409C-BE32-E72D297353CC}">
              <c16:uniqueId val="{00000000-0057-4A33-9DEC-142705D545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057-4A33-9DEC-142705D545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107.23</c:v>
                </c:pt>
                <c:pt idx="1">
                  <c:v>105.62</c:v>
                </c:pt>
                <c:pt idx="2">
                  <c:v>108.1</c:v>
                </c:pt>
                <c:pt idx="3">
                  <c:v>107.48</c:v>
                </c:pt>
                <c:pt idx="4">
                  <c:v>107.84</c:v>
                </c:pt>
              </c:numCache>
            </c:numRef>
          </c:val>
          <c:extLst>
            <c:ext xmlns:c16="http://schemas.microsoft.com/office/drawing/2014/chart" uri="{C3380CC4-5D6E-409C-BE32-E72D297353CC}">
              <c16:uniqueId val="{00000000-5A6F-4F87-AC5F-C32BE65980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5A6F-4F87-AC5F-C32BE65980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52.81</c:v>
                </c:pt>
                <c:pt idx="1">
                  <c:v>53.19</c:v>
                </c:pt>
                <c:pt idx="2">
                  <c:v>53.47</c:v>
                </c:pt>
                <c:pt idx="3">
                  <c:v>53.11</c:v>
                </c:pt>
                <c:pt idx="4">
                  <c:v>53.47</c:v>
                </c:pt>
              </c:numCache>
            </c:numRef>
          </c:val>
          <c:extLst>
            <c:ext xmlns:c16="http://schemas.microsoft.com/office/drawing/2014/chart" uri="{C3380CC4-5D6E-409C-BE32-E72D297353CC}">
              <c16:uniqueId val="{00000000-8721-4911-95D2-4D8544F647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8721-4911-95D2-4D8544F647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24.86</c:v>
                </c:pt>
                <c:pt idx="1">
                  <c:v>26.62</c:v>
                </c:pt>
                <c:pt idx="2">
                  <c:v>27.54</c:v>
                </c:pt>
                <c:pt idx="3">
                  <c:v>26.99</c:v>
                </c:pt>
                <c:pt idx="4">
                  <c:v>27.47</c:v>
                </c:pt>
              </c:numCache>
            </c:numRef>
          </c:val>
          <c:extLst>
            <c:ext xmlns:c16="http://schemas.microsoft.com/office/drawing/2014/chart" uri="{C3380CC4-5D6E-409C-BE32-E72D297353CC}">
              <c16:uniqueId val="{00000000-9ABD-4333-9C60-A169B55532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ABD-4333-9C60-A169B55532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76-4D33-A451-0CDCEB95D4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EB76-4D33-A451-0CDCEB95D4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555.64</c:v>
                </c:pt>
                <c:pt idx="1">
                  <c:v>553.03</c:v>
                </c:pt>
                <c:pt idx="2">
                  <c:v>424.81</c:v>
                </c:pt>
                <c:pt idx="3">
                  <c:v>461.76</c:v>
                </c:pt>
                <c:pt idx="4">
                  <c:v>363.62</c:v>
                </c:pt>
              </c:numCache>
            </c:numRef>
          </c:val>
          <c:extLst>
            <c:ext xmlns:c16="http://schemas.microsoft.com/office/drawing/2014/chart" uri="{C3380CC4-5D6E-409C-BE32-E72D297353CC}">
              <c16:uniqueId val="{00000000-1523-4B96-8FFF-1082F9D58F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1523-4B96-8FFF-1082F9D58F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485.22</c:v>
                </c:pt>
                <c:pt idx="1">
                  <c:v>487.98</c:v>
                </c:pt>
                <c:pt idx="2">
                  <c:v>494.19</c:v>
                </c:pt>
                <c:pt idx="3">
                  <c:v>498.42</c:v>
                </c:pt>
                <c:pt idx="4">
                  <c:v>492.58</c:v>
                </c:pt>
              </c:numCache>
            </c:numRef>
          </c:val>
          <c:extLst>
            <c:ext xmlns:c16="http://schemas.microsoft.com/office/drawing/2014/chart" uri="{C3380CC4-5D6E-409C-BE32-E72D297353CC}">
              <c16:uniqueId val="{00000000-5D94-4911-A653-33DAE64ACC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5D94-4911-A653-33DAE64ACC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99.83</c:v>
                </c:pt>
                <c:pt idx="1">
                  <c:v>99.96</c:v>
                </c:pt>
                <c:pt idx="2">
                  <c:v>101.96</c:v>
                </c:pt>
                <c:pt idx="3">
                  <c:v>101.76</c:v>
                </c:pt>
                <c:pt idx="4">
                  <c:v>101.96</c:v>
                </c:pt>
              </c:numCache>
            </c:numRef>
          </c:val>
          <c:extLst>
            <c:ext xmlns:c16="http://schemas.microsoft.com/office/drawing/2014/chart" uri="{C3380CC4-5D6E-409C-BE32-E72D297353CC}">
              <c16:uniqueId val="{00000000-50A6-4DA9-8885-97EC0C0649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0A6-4DA9-8885-97EC0C0649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151.29</c:v>
                </c:pt>
                <c:pt idx="1">
                  <c:v>151.16999999999999</c:v>
                </c:pt>
                <c:pt idx="2">
                  <c:v>147.69</c:v>
                </c:pt>
                <c:pt idx="3">
                  <c:v>147.6</c:v>
                </c:pt>
                <c:pt idx="4">
                  <c:v>146.25</c:v>
                </c:pt>
              </c:numCache>
            </c:numRef>
          </c:val>
          <c:extLst>
            <c:ext xmlns:c16="http://schemas.microsoft.com/office/drawing/2014/chart" uri="{C3380CC4-5D6E-409C-BE32-E72D297353CC}">
              <c16:uniqueId val="{00000000-C6DA-42ED-BB54-31A7E03613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6DA-42ED-BB54-31A7E03613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0"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福岡県　中間市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40992</v>
      </c>
      <c r="AM8" s="71"/>
      <c r="AN8" s="71"/>
      <c r="AO8" s="71"/>
      <c r="AP8" s="71"/>
      <c r="AQ8" s="71"/>
      <c r="AR8" s="71"/>
      <c r="AS8" s="71"/>
      <c r="AT8" s="67">
        <f>データ!$S$6</f>
        <v>15.96</v>
      </c>
      <c r="AU8" s="68"/>
      <c r="AV8" s="68"/>
      <c r="AW8" s="68"/>
      <c r="AX8" s="68"/>
      <c r="AY8" s="68"/>
      <c r="AZ8" s="68"/>
      <c r="BA8" s="68"/>
      <c r="BB8" s="70">
        <f>データ!$T$6</f>
        <v>2568.42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57.61</v>
      </c>
      <c r="J10" s="68"/>
      <c r="K10" s="68"/>
      <c r="L10" s="68"/>
      <c r="M10" s="68"/>
      <c r="N10" s="68"/>
      <c r="O10" s="69"/>
      <c r="P10" s="70">
        <f>データ!$P$6</f>
        <v>99.97</v>
      </c>
      <c r="Q10" s="70"/>
      <c r="R10" s="70"/>
      <c r="S10" s="70"/>
      <c r="T10" s="70"/>
      <c r="U10" s="70"/>
      <c r="V10" s="70"/>
      <c r="W10" s="71">
        <f>データ!$Q$6</f>
        <v>2486</v>
      </c>
      <c r="X10" s="71"/>
      <c r="Y10" s="71"/>
      <c r="Z10" s="71"/>
      <c r="AA10" s="71"/>
      <c r="AB10" s="71"/>
      <c r="AC10" s="71"/>
      <c r="AD10" s="2"/>
      <c r="AE10" s="2"/>
      <c r="AF10" s="2"/>
      <c r="AG10" s="2"/>
      <c r="AH10" s="4"/>
      <c r="AI10" s="4"/>
      <c r="AJ10" s="4"/>
      <c r="AK10" s="4"/>
      <c r="AL10" s="71">
        <f>データ!$U$6</f>
        <v>59941</v>
      </c>
      <c r="AM10" s="71"/>
      <c r="AN10" s="71"/>
      <c r="AO10" s="71"/>
      <c r="AP10" s="71"/>
      <c r="AQ10" s="71"/>
      <c r="AR10" s="71"/>
      <c r="AS10" s="71"/>
      <c r="AT10" s="67">
        <f>データ!$V$6</f>
        <v>34.96</v>
      </c>
      <c r="AU10" s="68"/>
      <c r="AV10" s="68"/>
      <c r="AW10" s="68"/>
      <c r="AX10" s="68"/>
      <c r="AY10" s="68"/>
      <c r="AZ10" s="68"/>
      <c r="BA10" s="68"/>
      <c r="BB10" s="70">
        <f>データ!$W$6</f>
        <v>1714.56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0ruuXBvDcFYNQrr2CpuqR0i0n/7FaUPWEIZtHpzCofuj77tJKSMGXfHZQebphtk5Jq1zTg9sDz5xGt8ToA7mA==" saltValue="lB0lYBZ9UXKYDqHMs18m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402150</v>
      </c>
      <c r="D6" s="34">
        <f t="shared" si="3"/>
        <v>46</v>
      </c>
      <c r="E6" s="34">
        <f t="shared" si="3"/>
        <v>1</v>
      </c>
      <c r="F6" s="34">
        <f t="shared" si="3"/>
        <v>0</v>
      </c>
      <c r="G6" s="34">
        <f t="shared" si="3"/>
        <v>1</v>
      </c>
      <c r="H6" s="34" t="str">
        <f t="shared" si="3"/>
        <v>福岡県　中間市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57.61</v>
      </c>
      <c r="P6" s="35">
        <f t="shared" si="3"/>
        <v>99.97</v>
      </c>
      <c r="Q6" s="35">
        <f t="shared" si="3"/>
        <v>2486</v>
      </c>
      <c r="R6" s="35">
        <f t="shared" si="3"/>
        <v>40992</v>
      </c>
      <c r="S6" s="35">
        <f t="shared" si="3"/>
        <v>15.96</v>
      </c>
      <c r="T6" s="35">
        <f t="shared" si="3"/>
        <v>2568.42</v>
      </c>
      <c r="U6" s="35">
        <f t="shared" si="3"/>
        <v>59941</v>
      </c>
      <c r="V6" s="35">
        <f t="shared" si="3"/>
        <v>34.96</v>
      </c>
      <c r="W6" s="35">
        <f t="shared" si="3"/>
        <v>1714.56</v>
      </c>
      <c r="X6" s="36">
        <f>IF(X7="",NA(),X7)</f>
        <v>107.23</v>
      </c>
      <c r="Y6" s="36">
        <f t="shared" ref="Y6:AG6" si="4">IF(Y7="",NA(),Y7)</f>
        <v>105.62</v>
      </c>
      <c r="Z6" s="36">
        <f t="shared" si="4"/>
        <v>108.1</v>
      </c>
      <c r="AA6" s="36">
        <f t="shared" si="4"/>
        <v>107.48</v>
      </c>
      <c r="AB6" s="36">
        <f t="shared" si="4"/>
        <v>107.84</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555.64</v>
      </c>
      <c r="AU6" s="36">
        <f t="shared" ref="AU6:BC6" si="6">IF(AU7="",NA(),AU7)</f>
        <v>553.03</v>
      </c>
      <c r="AV6" s="36">
        <f t="shared" si="6"/>
        <v>424.81</v>
      </c>
      <c r="AW6" s="36">
        <f t="shared" si="6"/>
        <v>461.76</v>
      </c>
      <c r="AX6" s="36">
        <f t="shared" si="6"/>
        <v>363.62</v>
      </c>
      <c r="AY6" s="36">
        <f t="shared" si="6"/>
        <v>357.82</v>
      </c>
      <c r="AZ6" s="36">
        <f t="shared" si="6"/>
        <v>355.5</v>
      </c>
      <c r="BA6" s="36">
        <f t="shared" si="6"/>
        <v>349.83</v>
      </c>
      <c r="BB6" s="36">
        <f t="shared" si="6"/>
        <v>360.86</v>
      </c>
      <c r="BC6" s="36">
        <f t="shared" si="6"/>
        <v>350.79</v>
      </c>
      <c r="BD6" s="35" t="str">
        <f>IF(BD7="","",IF(BD7="-","【-】","【"&amp;SUBSTITUTE(TEXT(BD7,"#,##0.00"),"-","△")&amp;"】"))</f>
        <v>【260.31】</v>
      </c>
      <c r="BE6" s="36">
        <f>IF(BE7="",NA(),BE7)</f>
        <v>485.22</v>
      </c>
      <c r="BF6" s="36">
        <f t="shared" ref="BF6:BN6" si="7">IF(BF7="",NA(),BF7)</f>
        <v>487.98</v>
      </c>
      <c r="BG6" s="36">
        <f t="shared" si="7"/>
        <v>494.19</v>
      </c>
      <c r="BH6" s="36">
        <f t="shared" si="7"/>
        <v>498.42</v>
      </c>
      <c r="BI6" s="36">
        <f t="shared" si="7"/>
        <v>492.58</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99.83</v>
      </c>
      <c r="BQ6" s="36">
        <f t="shared" ref="BQ6:BY6" si="8">IF(BQ7="",NA(),BQ7)</f>
        <v>99.96</v>
      </c>
      <c r="BR6" s="36">
        <f t="shared" si="8"/>
        <v>101.96</v>
      </c>
      <c r="BS6" s="36">
        <f t="shared" si="8"/>
        <v>101.76</v>
      </c>
      <c r="BT6" s="36">
        <f t="shared" si="8"/>
        <v>101.96</v>
      </c>
      <c r="BU6" s="36">
        <f t="shared" si="8"/>
        <v>106.01</v>
      </c>
      <c r="BV6" s="36">
        <f t="shared" si="8"/>
        <v>104.57</v>
      </c>
      <c r="BW6" s="36">
        <f t="shared" si="8"/>
        <v>103.54</v>
      </c>
      <c r="BX6" s="36">
        <f t="shared" si="8"/>
        <v>103.32</v>
      </c>
      <c r="BY6" s="36">
        <f t="shared" si="8"/>
        <v>100.85</v>
      </c>
      <c r="BZ6" s="35" t="str">
        <f>IF(BZ7="","",IF(BZ7="-","【-】","【"&amp;SUBSTITUTE(TEXT(BZ7,"#,##0.00"),"-","△")&amp;"】"))</f>
        <v>【100.05】</v>
      </c>
      <c r="CA6" s="36">
        <f>IF(CA7="",NA(),CA7)</f>
        <v>151.29</v>
      </c>
      <c r="CB6" s="36">
        <f t="shared" ref="CB6:CJ6" si="9">IF(CB7="",NA(),CB7)</f>
        <v>151.16999999999999</v>
      </c>
      <c r="CC6" s="36">
        <f t="shared" si="9"/>
        <v>147.69</v>
      </c>
      <c r="CD6" s="36">
        <f t="shared" si="9"/>
        <v>147.6</v>
      </c>
      <c r="CE6" s="36">
        <f t="shared" si="9"/>
        <v>146.25</v>
      </c>
      <c r="CF6" s="36">
        <f t="shared" si="9"/>
        <v>162.24</v>
      </c>
      <c r="CG6" s="36">
        <f t="shared" si="9"/>
        <v>165.47</v>
      </c>
      <c r="CH6" s="36">
        <f t="shared" si="9"/>
        <v>167.46</v>
      </c>
      <c r="CI6" s="36">
        <f t="shared" si="9"/>
        <v>168.56</v>
      </c>
      <c r="CJ6" s="36">
        <f t="shared" si="9"/>
        <v>167.1</v>
      </c>
      <c r="CK6" s="35" t="str">
        <f>IF(CK7="","",IF(CK7="-","【-】","【"&amp;SUBSTITUTE(TEXT(CK7,"#,##0.00"),"-","△")&amp;"】"))</f>
        <v>【166.40】</v>
      </c>
      <c r="CL6" s="36">
        <f>IF(CL7="",NA(),CL7)</f>
        <v>53.83</v>
      </c>
      <c r="CM6" s="36">
        <f t="shared" ref="CM6:CU6" si="10">IF(CM7="",NA(),CM7)</f>
        <v>53.55</v>
      </c>
      <c r="CN6" s="36">
        <f t="shared" si="10"/>
        <v>52.89</v>
      </c>
      <c r="CO6" s="36">
        <f t="shared" si="10"/>
        <v>52.17</v>
      </c>
      <c r="CP6" s="36">
        <f t="shared" si="10"/>
        <v>52.94</v>
      </c>
      <c r="CQ6" s="36">
        <f t="shared" si="10"/>
        <v>59.11</v>
      </c>
      <c r="CR6" s="36">
        <f t="shared" si="10"/>
        <v>59.74</v>
      </c>
      <c r="CS6" s="36">
        <f t="shared" si="10"/>
        <v>59.46</v>
      </c>
      <c r="CT6" s="36">
        <f t="shared" si="10"/>
        <v>59.51</v>
      </c>
      <c r="CU6" s="36">
        <f t="shared" si="10"/>
        <v>59.91</v>
      </c>
      <c r="CV6" s="35" t="str">
        <f>IF(CV7="","",IF(CV7="-","【-】","【"&amp;SUBSTITUTE(TEXT(CV7,"#,##0.00"),"-","△")&amp;"】"))</f>
        <v>【60.69】</v>
      </c>
      <c r="CW6" s="36">
        <f>IF(CW7="",NA(),CW7)</f>
        <v>89.1</v>
      </c>
      <c r="CX6" s="36">
        <f t="shared" ref="CX6:DF6" si="11">IF(CX7="",NA(),CX7)</f>
        <v>88.9</v>
      </c>
      <c r="CY6" s="36">
        <f t="shared" si="11"/>
        <v>88.9</v>
      </c>
      <c r="CZ6" s="36">
        <f t="shared" si="11"/>
        <v>88.9</v>
      </c>
      <c r="DA6" s="36">
        <f t="shared" si="11"/>
        <v>88.9</v>
      </c>
      <c r="DB6" s="36">
        <f t="shared" si="11"/>
        <v>87.91</v>
      </c>
      <c r="DC6" s="36">
        <f t="shared" si="11"/>
        <v>87.28</v>
      </c>
      <c r="DD6" s="36">
        <f t="shared" si="11"/>
        <v>87.41</v>
      </c>
      <c r="DE6" s="36">
        <f t="shared" si="11"/>
        <v>87.08</v>
      </c>
      <c r="DF6" s="36">
        <f t="shared" si="11"/>
        <v>87.26</v>
      </c>
      <c r="DG6" s="35" t="str">
        <f>IF(DG7="","",IF(DG7="-","【-】","【"&amp;SUBSTITUTE(TEXT(DG7,"#,##0.00"),"-","△")&amp;"】"))</f>
        <v>【89.82】</v>
      </c>
      <c r="DH6" s="36">
        <f>IF(DH7="",NA(),DH7)</f>
        <v>52.81</v>
      </c>
      <c r="DI6" s="36">
        <f t="shared" ref="DI6:DQ6" si="12">IF(DI7="",NA(),DI7)</f>
        <v>53.19</v>
      </c>
      <c r="DJ6" s="36">
        <f t="shared" si="12"/>
        <v>53.47</v>
      </c>
      <c r="DK6" s="36">
        <f t="shared" si="12"/>
        <v>53.11</v>
      </c>
      <c r="DL6" s="36">
        <f t="shared" si="12"/>
        <v>53.47</v>
      </c>
      <c r="DM6" s="36">
        <f t="shared" si="12"/>
        <v>46.88</v>
      </c>
      <c r="DN6" s="36">
        <f t="shared" si="12"/>
        <v>46.94</v>
      </c>
      <c r="DO6" s="36">
        <f t="shared" si="12"/>
        <v>47.62</v>
      </c>
      <c r="DP6" s="36">
        <f t="shared" si="12"/>
        <v>48.55</v>
      </c>
      <c r="DQ6" s="36">
        <f t="shared" si="12"/>
        <v>49.2</v>
      </c>
      <c r="DR6" s="35" t="str">
        <f>IF(DR7="","",IF(DR7="-","【-】","【"&amp;SUBSTITUTE(TEXT(DR7,"#,##0.00"),"-","△")&amp;"】"))</f>
        <v>【50.19】</v>
      </c>
      <c r="DS6" s="36">
        <f>IF(DS7="",NA(),DS7)</f>
        <v>24.86</v>
      </c>
      <c r="DT6" s="36">
        <f t="shared" ref="DT6:EB6" si="13">IF(DT7="",NA(),DT7)</f>
        <v>26.62</v>
      </c>
      <c r="DU6" s="36">
        <f t="shared" si="13"/>
        <v>27.54</v>
      </c>
      <c r="DV6" s="36">
        <f t="shared" si="13"/>
        <v>26.99</v>
      </c>
      <c r="DW6" s="36">
        <f t="shared" si="13"/>
        <v>27.47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0.98</v>
      </c>
      <c r="EE6" s="36">
        <f t="shared" ref="EE6:EM6" si="14">IF(EE7="",NA(),EE7)</f>
        <v>1.1599999999999999</v>
      </c>
      <c r="EF6" s="36">
        <f t="shared" si="14"/>
        <v>1.39</v>
      </c>
      <c r="EG6" s="36">
        <f t="shared" si="14"/>
        <v>1.23</v>
      </c>
      <c r="EH6" s="36">
        <f t="shared" si="14"/>
        <v>1.45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402150</v>
      </c>
      <c r="D7" s="38">
        <v>46</v>
      </c>
      <c r="E7" s="38">
        <v>1</v>
      </c>
      <c r="F7" s="38">
        <v>0</v>
      </c>
      <c r="G7" s="38">
        <v>1</v>
      </c>
      <c r="H7" s="38" t="s">
        <v>93</v>
      </c>
      <c r="I7" s="38" t="s">
        <v>94</v>
      </c>
      <c r="J7" s="38" t="s">
        <v>95</v>
      </c>
      <c r="K7" s="38" t="s">
        <v>96</v>
      </c>
      <c r="L7" s="38" t="s">
        <v>97</v>
      </c>
      <c r="M7" s="38" t="s">
        <v>98</v>
      </c>
      <c r="N7" s="39" t="s">
        <v>99</v>
      </c>
      <c r="O7" s="39">
        <v>57.61</v>
      </c>
      <c r="P7" s="39">
        <v>99.97</v>
      </c>
      <c r="Q7" s="39">
        <v>2486</v>
      </c>
      <c r="R7" s="39">
        <v>40992</v>
      </c>
      <c r="S7" s="39">
        <v>15.96</v>
      </c>
      <c r="T7" s="39">
        <v>2568.42</v>
      </c>
      <c r="U7" s="39">
        <v>59941</v>
      </c>
      <c r="V7" s="39">
        <v>34.96</v>
      </c>
      <c r="W7" s="39">
        <v>1714.56</v>
      </c>
      <c r="X7" s="39">
        <v>107.23</v>
      </c>
      <c r="Y7" s="39">
        <v>105.62</v>
      </c>
      <c r="Z7" s="39">
        <v>108.1</v>
      </c>
      <c r="AA7" s="39">
        <v>107.48</v>
      </c>
      <c r="AB7" s="39">
        <v>107.84</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555.64</v>
      </c>
      <c r="AU7" s="39">
        <v>553.03</v>
      </c>
      <c r="AV7" s="39">
        <v>424.81</v>
      </c>
      <c r="AW7" s="39">
        <v>461.76</v>
      </c>
      <c r="AX7" s="39">
        <v>363.62</v>
      </c>
      <c r="AY7" s="39">
        <v>357.82</v>
      </c>
      <c r="AZ7" s="39">
        <v>355.5</v>
      </c>
      <c r="BA7" s="39">
        <v>349.83</v>
      </c>
      <c r="BB7" s="39">
        <v>360.86</v>
      </c>
      <c r="BC7" s="39">
        <v>350.79</v>
      </c>
      <c r="BD7" s="39">
        <v>260.31</v>
      </c>
      <c r="BE7" s="39">
        <v>485.22</v>
      </c>
      <c r="BF7" s="39">
        <v>487.98</v>
      </c>
      <c r="BG7" s="39">
        <v>494.19</v>
      </c>
      <c r="BH7" s="39">
        <v>498.42</v>
      </c>
      <c r="BI7" s="39">
        <v>492.58</v>
      </c>
      <c r="BJ7" s="39">
        <v>307.45999999999998</v>
      </c>
      <c r="BK7" s="39">
        <v>312.58</v>
      </c>
      <c r="BL7" s="39">
        <v>314.87</v>
      </c>
      <c r="BM7" s="39">
        <v>309.27999999999997</v>
      </c>
      <c r="BN7" s="39">
        <v>322.92</v>
      </c>
      <c r="BO7" s="39">
        <v>275.67</v>
      </c>
      <c r="BP7" s="39">
        <v>99.83</v>
      </c>
      <c r="BQ7" s="39">
        <v>99.96</v>
      </c>
      <c r="BR7" s="39">
        <v>101.96</v>
      </c>
      <c r="BS7" s="39">
        <v>101.76</v>
      </c>
      <c r="BT7" s="39">
        <v>101.96</v>
      </c>
      <c r="BU7" s="39">
        <v>106.01</v>
      </c>
      <c r="BV7" s="39">
        <v>104.57</v>
      </c>
      <c r="BW7" s="39">
        <v>103.54</v>
      </c>
      <c r="BX7" s="39">
        <v>103.32</v>
      </c>
      <c r="BY7" s="39">
        <v>100.85</v>
      </c>
      <c r="BZ7" s="39">
        <v>100.05</v>
      </c>
      <c r="CA7" s="39">
        <v>151.29</v>
      </c>
      <c r="CB7" s="39">
        <v>151.16999999999999</v>
      </c>
      <c r="CC7" s="39">
        <v>147.69</v>
      </c>
      <c r="CD7" s="39">
        <v>147.6</v>
      </c>
      <c r="CE7" s="39">
        <v>146.25</v>
      </c>
      <c r="CF7" s="39">
        <v>162.24</v>
      </c>
      <c r="CG7" s="39">
        <v>165.47</v>
      </c>
      <c r="CH7" s="39">
        <v>167.46</v>
      </c>
      <c r="CI7" s="39">
        <v>168.56</v>
      </c>
      <c r="CJ7" s="39">
        <v>167.1</v>
      </c>
      <c r="CK7" s="39">
        <v>166.4</v>
      </c>
      <c r="CL7" s="39">
        <v>53.83</v>
      </c>
      <c r="CM7" s="39">
        <v>53.55</v>
      </c>
      <c r="CN7" s="39">
        <v>52.89</v>
      </c>
      <c r="CO7" s="39">
        <v>52.17</v>
      </c>
      <c r="CP7" s="39">
        <v>52.94</v>
      </c>
      <c r="CQ7" s="39">
        <v>59.11</v>
      </c>
      <c r="CR7" s="39">
        <v>59.74</v>
      </c>
      <c r="CS7" s="39">
        <v>59.46</v>
      </c>
      <c r="CT7" s="39">
        <v>59.51</v>
      </c>
      <c r="CU7" s="39">
        <v>59.91</v>
      </c>
      <c r="CV7" s="39">
        <v>60.69</v>
      </c>
      <c r="CW7" s="39">
        <v>89.1</v>
      </c>
      <c r="CX7" s="39">
        <v>88.9</v>
      </c>
      <c r="CY7" s="39">
        <v>88.9</v>
      </c>
      <c r="CZ7" s="39">
        <v>88.9</v>
      </c>
      <c r="DA7" s="39">
        <v>88.9</v>
      </c>
      <c r="DB7" s="39">
        <v>87.91</v>
      </c>
      <c r="DC7" s="39">
        <v>87.28</v>
      </c>
      <c r="DD7" s="39">
        <v>87.41</v>
      </c>
      <c r="DE7" s="39">
        <v>87.08</v>
      </c>
      <c r="DF7" s="39">
        <v>87.26</v>
      </c>
      <c r="DG7" s="39">
        <v>89.82</v>
      </c>
      <c r="DH7" s="39">
        <v>52.81</v>
      </c>
      <c r="DI7" s="39">
        <v>53.19</v>
      </c>
      <c r="DJ7" s="39">
        <v>53.47</v>
      </c>
      <c r="DK7" s="39">
        <v>53.11</v>
      </c>
      <c r="DL7" s="39">
        <v>53.47</v>
      </c>
      <c r="DM7" s="39">
        <v>46.88</v>
      </c>
      <c r="DN7" s="39">
        <v>46.94</v>
      </c>
      <c r="DO7" s="39">
        <v>47.62</v>
      </c>
      <c r="DP7" s="39">
        <v>48.55</v>
      </c>
      <c r="DQ7" s="39">
        <v>49.2</v>
      </c>
      <c r="DR7" s="39">
        <v>50.19</v>
      </c>
      <c r="DS7" s="39">
        <v>24.86</v>
      </c>
      <c r="DT7" s="39">
        <v>26.62</v>
      </c>
      <c r="DU7" s="39">
        <v>27.54</v>
      </c>
      <c r="DV7" s="39">
        <v>26.99</v>
      </c>
      <c r="DW7" s="39">
        <v>27.47</v>
      </c>
      <c r="DX7" s="39">
        <v>13.39</v>
      </c>
      <c r="DY7" s="39">
        <v>14.48</v>
      </c>
      <c r="DZ7" s="39">
        <v>16.27</v>
      </c>
      <c r="EA7" s="39">
        <v>17.11</v>
      </c>
      <c r="EB7" s="39">
        <v>18.329999999999998</v>
      </c>
      <c r="EC7" s="39">
        <v>20.63</v>
      </c>
      <c r="ED7" s="39">
        <v>0.98</v>
      </c>
      <c r="EE7" s="39">
        <v>1.1599999999999999</v>
      </c>
      <c r="EF7" s="39">
        <v>1.39</v>
      </c>
      <c r="EG7" s="39">
        <v>1.23</v>
      </c>
      <c r="EH7" s="39">
        <v>1.45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秦　順一郎</cp:lastModifiedBy>
  <dcterms:created xsi:type="dcterms:W3CDTF">2021-12-03T06:57:22Z</dcterms:created>
  <dcterms:modified xsi:type="dcterms:W3CDTF">2022-01-07T06:12:52Z</dcterms:modified>
  <cp:category/>
</cp:coreProperties>
</file>