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秦\●秦　管理\●調査回答\３０年度\３１．１月\１．１５　経営分析表\回答書類\"/>
    </mc:Choice>
  </mc:AlternateContent>
  <workbookProtection workbookAlgorithmName="SHA-512" workbookHashValue="RBFLFdeKvhSokIq/sqCERUGHW5u7ON+57vb2JwRkf7zcNYZ2LVcvKRR28JzksLCX3rS5kQB/NvAmKUYvKfo2eA==" workbookSaltValue="oQYKgYvl4tusXC5Iu1H7r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<sst xmlns="http://schemas.openxmlformats.org/spreadsheetml/2006/main" count="232" uniqueCount="120">
  <si>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</si>
  <si>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</si>
  <si>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</si>
  <si>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</si>
  <si>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</si>
  <si>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</si>
  <si>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</si>
  <si>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</si>
  <si>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</si>
  <si>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</si>
  <si>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</si>
  <si>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</si>
  <si>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</si>
  <si>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</si>
  <si>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</si>
  <si>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</si>
  <si>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</si>
  <si>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</si>
  <si>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</si>
  <si>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</si>
  <si>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</si>
  <si>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</si>
  <si>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</si>
  <si>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</si>
  <si>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</si>
  <si>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</si>
  <si>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</si>
  <si>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</si>
  <si>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</si>
  <si>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</si>
  <si>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</si>
  <si>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</si>
  <si>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</si>
  <si>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</si>
  <si>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</si>
  <si>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</si>
  <si>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</si>
  <si>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</si>
  <si>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</si>
  <si>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</si>
  <si>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</si>
  <si>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</si>
  <si>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</si>
  <si>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</si>
  <si>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</si>
  <si>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</si>
  <si>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</si>
  <si>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</si>
  <si>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</si>
  <si>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</si>
  <si>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</si>
  <si>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</si>
  <si>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</si>
  <si>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</si>
  <si>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</si>
  <si>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</si>
  <si>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</si>
  <si>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</si>
  <si>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</si>
  <si>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</si>
  <si>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</si>
  <si>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</si>
  <si>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</si>
  <si>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</si>
  <si>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</si>
  <si>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</si>
  <si>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</si>
  <si>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</si>
  <si>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</si>
  <si>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</si>
  <si>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</si>
  <si>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</si>
  <si>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</si>
  <si>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</si>
  <si>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</si>
  <si>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</si>
  <si>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</si>
  <si>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</si>
  <si>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</si>
  <si>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</si>
  <si>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</si>
  <si>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</si>
  <si>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</si>
  <si>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</si>
  <si>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</si>
  <si>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</si>
  <si>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</si>
  <si>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</si>
  <si>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</si>
  <si>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</si>
  <si>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</si>
  <si>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</si>
  <si>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</si>
  <si>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</si>
  <si>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</si>
  <si>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</si>
  <si>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</si>
  <si>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</si>
  <si>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</si>
  <si>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</si>
  <si>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</si>
  <si>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</si>
  <si>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</si>
  <si>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</si>
  <si>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</si>
  <si>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中間市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</si>
  <si>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</si>
  <si>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</si>
  <si>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</si>
  <si>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</si>
  <si>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</si>
  <si>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</si>
  <si>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</si>
  <si>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</si>
  <si>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</si>
  <si>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</si>
  <si>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</si>
  <si>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①固定資産減価償却率、②管路経年化率、共に類似団体を上回り老朽化が進んでいる。
　将来も安定した水供給を実現させる為、③管路更新率を更にアップさせる必要があると考える。</t>
    <rPh sb="53" eb="55">
      <t>ジツゲン</t>
    </rPh>
    <rPh sb="67" eb="68">
      <t>サラ</t>
    </rPh>
    <phoneticPr fontId="4"/>
  </si>
  <si>
    <t>　収支関係の指標においては、経常利益は黒字、累積欠損金もなく安定的に推移しており、経営的には概ね良好であると言える。
　今後の課題としては、少子高齢化に伴う給水人口の減少により、給水収益の増加は見込めない中、管路等を含めた固定資産の老朽化に歯止めをかける為、更新スピードのアップが必要である。
　よって、これまで以上に経費削減、施設の効率性、水道料金の適正化等を総合的に検討し、将来に向けた水の安定供給、安定経営を目指す。</t>
    <rPh sb="120" eb="122">
      <t>ハド</t>
    </rPh>
    <rPh sb="127" eb="128">
      <t>タメ</t>
    </rPh>
    <rPh sb="156" eb="158">
      <t>イジョウ</t>
    </rPh>
    <rPh sb="159" eb="161">
      <t>ケイヒ</t>
    </rPh>
    <rPh sb="189" eb="191">
      <t>ショウライ</t>
    </rPh>
    <rPh sb="192" eb="193">
      <t>ム</t>
    </rPh>
    <rPh sb="195" eb="196">
      <t>ミズ</t>
    </rPh>
    <rPh sb="197" eb="199">
      <t>アンテイ</t>
    </rPh>
    <rPh sb="199" eb="201">
      <t>キョウキュウ</t>
    </rPh>
    <rPh sb="202" eb="204">
      <t>アンテイ</t>
    </rPh>
    <rPh sb="204" eb="206">
      <t>ケイエイ</t>
    </rPh>
    <rPh sb="207" eb="209">
      <t>メザ</t>
    </rPh>
    <phoneticPr fontId="4"/>
  </si>
  <si>
    <t>　①経常収支比率は１０６％前後で推移しているが、類似団体と比較すると８ポイント程度下回っている。
　しかしながら、②累積欠損金もなく収支は安定しており、この比率が１００％を下回る状況（いわゆる赤字）になれば、水道料金値上げ等、早急な改善を要するが、安定的に経常利益を５％程度確保している状況であり現在のところ問題はないと考える。
　③流動比率は、５５３％で短期債務の支払能力は十分に有している。しかしながら、単年度の水道料金収益に対し４倍超の④企業債残高が発生している。今後も企業努力を行うことで、企業債への依存を極力弱め、流動比率の保持に努めなければならない。
　⑤料金回収率は⑥給水原価の低さにより、ほぼ１００％を維持している。⑦施設利用率は、類似団体、全国平均を下回っており、今後の給水人口等の推移を観察しながら検討する必要がある。⑧有収率を見ると類似団体平均を上回っているものの、全国平均を下回っている。
　低料金で水道水を給水できているが、現料金水準を維持するためにも、さらなる有収率の向上を図る必要がある。</t>
    <rPh sb="104" eb="106">
      <t>スイドウ</t>
    </rPh>
    <rPh sb="106" eb="108">
      <t>リョウキン</t>
    </rPh>
    <rPh sb="108" eb="110">
      <t>ネア</t>
    </rPh>
    <rPh sb="111" eb="112">
      <t>トウ</t>
    </rPh>
    <rPh sb="204" eb="207">
      <t>タンネンド</t>
    </rPh>
    <rPh sb="228" eb="230">
      <t>ハッセイ</t>
    </rPh>
    <rPh sb="257" eb="259">
      <t>キョクリョク</t>
    </rPh>
    <rPh sb="416" eb="418">
      <t>キュウスイ</t>
    </rPh>
    <rPh sb="425" eb="426">
      <t>ゲン</t>
    </rPh>
    <rPh sb="426" eb="428">
      <t>リョウキン</t>
    </rPh>
    <rPh sb="428" eb="430">
      <t>スイジュン</t>
    </rPh>
    <rPh sb="431" eb="433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</si>
</sst>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1.78</c:v>
                </c:pt>
                <c:pt idx="1">
                  <c:v>1.21</c:v>
                </c:pt>
                <c:pt idx="2">
                  <c:v>0.99</c:v>
                </c:pt>
                <c:pt idx="3">
                  <c:v>0.98</c:v>
                </c:pt>
                <c:pt idx="4">
                  <c:v>1.1599999999999999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48-4DC1-A4A3-9797619E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78264"/>
        <c:axId val="28988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0.71</c:v>
                </c:pt>
                <c:pt idx="3">
                  <c:v>0.71</c:v>
                </c:pt>
                <c:pt idx="4">
                  <c:v>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48-4DC1-A4A3-9797619E9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78264"/>
        <c:axId val="289881792"/>
      </c:lineChart>
      <c:dateAx>
        <c:axId val="28987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881792"/>
        <c:crosses val="autoZero"/>
        <c:auto val="1"/>
        <c:lblOffset val="100"/>
        <c:baseTimeUnit val="years"/>
      </c:dateAx>
      <c:valAx>
        <c:axId val="28988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87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55.45</c:v>
                </c:pt>
                <c:pt idx="1">
                  <c:v>54.16</c:v>
                </c:pt>
                <c:pt idx="2">
                  <c:v>53.78</c:v>
                </c:pt>
                <c:pt idx="3">
                  <c:v>53.83</c:v>
                </c:pt>
                <c:pt idx="4">
                  <c:v>53.55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7C-42E2-9A15-C3F04685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26240"/>
        <c:axId val="23692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59.17</c:v>
                </c:pt>
                <c:pt idx="2">
                  <c:v>59.34</c:v>
                </c:pt>
                <c:pt idx="3">
                  <c:v>59.11</c:v>
                </c:pt>
                <c:pt idx="4">
                  <c:v>59.74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7C-42E2-9A15-C3F046858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26240"/>
        <c:axId val="236926632"/>
      </c:lineChart>
      <c:dateAx>
        <c:axId val="23692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26632"/>
        <c:crosses val="autoZero"/>
        <c:auto val="1"/>
        <c:lblOffset val="100"/>
        <c:baseTimeUnit val="years"/>
      </c:dateAx>
      <c:valAx>
        <c:axId val="236926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2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89.4</c:v>
                </c:pt>
                <c:pt idx="1">
                  <c:v>89.4</c:v>
                </c:pt>
                <c:pt idx="2">
                  <c:v>89.19</c:v>
                </c:pt>
                <c:pt idx="3">
                  <c:v>89.1</c:v>
                </c:pt>
                <c:pt idx="4">
                  <c:v>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AC-4629-92B2-645870E65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929376"/>
        <c:axId val="23692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87.63</c:v>
                </c:pt>
                <c:pt idx="1">
                  <c:v>87.6</c:v>
                </c:pt>
                <c:pt idx="2">
                  <c:v>87.74</c:v>
                </c:pt>
                <c:pt idx="3">
                  <c:v>87.91</c:v>
                </c:pt>
                <c:pt idx="4">
                  <c:v>87.28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AC-4629-92B2-645870E65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929376"/>
        <c:axId val="236928200"/>
      </c:lineChart>
      <c:dateAx>
        <c:axId val="23692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6928200"/>
        <c:crosses val="autoZero"/>
        <c:auto val="1"/>
        <c:lblOffset val="100"/>
        <c:baseTimeUnit val="years"/>
      </c:dateAx>
      <c:valAx>
        <c:axId val="23692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92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105.35</c:v>
                </c:pt>
                <c:pt idx="1">
                  <c:v>107.91</c:v>
                </c:pt>
                <c:pt idx="2">
                  <c:v>107.59</c:v>
                </c:pt>
                <c:pt idx="3">
                  <c:v>107.23</c:v>
                </c:pt>
                <c:pt idx="4">
                  <c:v>105.62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0-4DC6-B2A3-5A2D3375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80616"/>
        <c:axId val="28988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107.8</c:v>
                </c:pt>
                <c:pt idx="1">
                  <c:v>111.96</c:v>
                </c:pt>
                <c:pt idx="2">
                  <c:v>112.69</c:v>
                </c:pt>
                <c:pt idx="3">
                  <c:v>113.16</c:v>
                </c:pt>
                <c:pt idx="4">
                  <c:v>112.15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90-4DC6-B2A3-5A2D33752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80616"/>
        <c:axId val="289880224"/>
      </c:lineChart>
      <c:dateAx>
        <c:axId val="28988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880224"/>
        <c:crosses val="autoZero"/>
        <c:auto val="1"/>
        <c:lblOffset val="100"/>
        <c:baseTimeUnit val="years"/>
      </c:dateAx>
      <c:valAx>
        <c:axId val="28988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88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40.69</c:v>
                </c:pt>
                <c:pt idx="1">
                  <c:v>50.94</c:v>
                </c:pt>
                <c:pt idx="2">
                  <c:v>51.91</c:v>
                </c:pt>
                <c:pt idx="3">
                  <c:v>52.81</c:v>
                </c:pt>
                <c:pt idx="4">
                  <c:v>53.19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8D-48AE-8609-FEAA1EF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877872"/>
        <c:axId val="28987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39.65</c:v>
                </c:pt>
                <c:pt idx="1">
                  <c:v>45.25</c:v>
                </c:pt>
                <c:pt idx="2">
                  <c:v>46.27</c:v>
                </c:pt>
                <c:pt idx="3">
                  <c:v>46.88</c:v>
                </c:pt>
                <c:pt idx="4">
                  <c:v>46.94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8D-48AE-8609-FEAA1EF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77872"/>
        <c:axId val="289875520"/>
      </c:lineChart>
      <c:dateAx>
        <c:axId val="28987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875520"/>
        <c:crosses val="autoZero"/>
        <c:auto val="1"/>
        <c:lblOffset val="100"/>
        <c:baseTimeUnit val="years"/>
      </c:dateAx>
      <c:valAx>
        <c:axId val="28987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987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22.88</c:v>
                </c:pt>
                <c:pt idx="1">
                  <c:v>24.3</c:v>
                </c:pt>
                <c:pt idx="2">
                  <c:v>23.64</c:v>
                </c:pt>
                <c:pt idx="3">
                  <c:v>24.86</c:v>
                </c:pt>
                <c:pt idx="4">
                  <c:v>26.62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80-4774-AD7A-8CBAC7D0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01776"/>
        <c:axId val="21100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10.71</c:v>
                </c:pt>
                <c:pt idx="2">
                  <c:v>10.93</c:v>
                </c:pt>
                <c:pt idx="3">
                  <c:v>13.39</c:v>
                </c:pt>
                <c:pt idx="4">
                  <c:v>14.48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80-4774-AD7A-8CBAC7D0A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01776"/>
        <c:axId val="211002952"/>
      </c:lineChart>
      <c:dateAx>
        <c:axId val="21100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002952"/>
        <c:crosses val="autoZero"/>
        <c:auto val="1"/>
        <c:lblOffset val="100"/>
        <c:baseTimeUnit val="years"/>
      </c:dateAx>
      <c:valAx>
        <c:axId val="21100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00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7-4AD7-88BB-88947A95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03344"/>
        <c:axId val="21100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4.3899999999999997</c:v>
                </c:pt>
                <c:pt idx="1">
                  <c:v>0.41</c:v>
                </c:pt>
                <c:pt idx="2">
                  <c:v>0.54</c:v>
                </c:pt>
                <c:pt idx="3">
                  <c:v>0.68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47-4AD7-88BB-88947A95A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03344"/>
        <c:axId val="211002560"/>
      </c:lineChart>
      <c:dateAx>
        <c:axId val="21100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002560"/>
        <c:crosses val="autoZero"/>
        <c:auto val="1"/>
        <c:lblOffset val="100"/>
        <c:baseTimeUnit val="years"/>
      </c:dateAx>
      <c:valAx>
        <c:axId val="211002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00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1723.17</c:v>
                </c:pt>
                <c:pt idx="1">
                  <c:v>599.73</c:v>
                </c:pt>
                <c:pt idx="2">
                  <c:v>529.51</c:v>
                </c:pt>
                <c:pt idx="3">
                  <c:v>555.64</c:v>
                </c:pt>
                <c:pt idx="4">
                  <c:v>553.03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D-4DF2-AA0C-D5D7314FC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15280"/>
        <c:axId val="21041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739.59</c:v>
                </c:pt>
                <c:pt idx="1">
                  <c:v>335.95</c:v>
                </c:pt>
                <c:pt idx="2">
                  <c:v>346.59</c:v>
                </c:pt>
                <c:pt idx="3">
                  <c:v>357.82</c:v>
                </c:pt>
                <c:pt idx="4">
                  <c:v>355.5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0D-4DF2-AA0C-D5D7314FC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15280"/>
        <c:axId val="210416064"/>
      </c:lineChart>
      <c:dateAx>
        <c:axId val="21041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16064"/>
        <c:crosses val="autoZero"/>
        <c:auto val="1"/>
        <c:lblOffset val="100"/>
        <c:baseTimeUnit val="years"/>
      </c:dateAx>
      <c:valAx>
        <c:axId val="210416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1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488.3</c:v>
                </c:pt>
                <c:pt idx="1">
                  <c:v>493.44</c:v>
                </c:pt>
                <c:pt idx="2">
                  <c:v>487.13</c:v>
                </c:pt>
                <c:pt idx="3">
                  <c:v>485.22</c:v>
                </c:pt>
                <c:pt idx="4">
                  <c:v>487.98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DF-4ABA-93F2-9F56CDE1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16848"/>
        <c:axId val="210416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324.08999999999997</c:v>
                </c:pt>
                <c:pt idx="1">
                  <c:v>319.82</c:v>
                </c:pt>
                <c:pt idx="2">
                  <c:v>312.02999999999997</c:v>
                </c:pt>
                <c:pt idx="3">
                  <c:v>307.45999999999998</c:v>
                </c:pt>
                <c:pt idx="4">
                  <c:v>312.58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DF-4ABA-93F2-9F56CDE1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16848"/>
        <c:axId val="210416456"/>
      </c:lineChart>
      <c:dateAx>
        <c:axId val="21041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16456"/>
        <c:crosses val="autoZero"/>
        <c:auto val="1"/>
        <c:lblOffset val="100"/>
        <c:baseTimeUnit val="years"/>
      </c:dateAx>
      <c:valAx>
        <c:axId val="210416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1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99.68</c:v>
                </c:pt>
                <c:pt idx="1">
                  <c:v>102.73</c:v>
                </c:pt>
                <c:pt idx="2">
                  <c:v>101.85</c:v>
                </c:pt>
                <c:pt idx="3">
                  <c:v>99.83</c:v>
                </c:pt>
                <c:pt idx="4">
                  <c:v>99.96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4-415B-A6FC-13030A3E1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31576"/>
        <c:axId val="293333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105.21</c:v>
                </c:pt>
                <c:pt idx="2">
                  <c:v>105.71</c:v>
                </c:pt>
                <c:pt idx="3">
                  <c:v>106.01</c:v>
                </c:pt>
                <c:pt idx="4">
                  <c:v>104.57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4-415B-A6FC-13030A3E1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31576"/>
        <c:axId val="293333144"/>
      </c:lineChart>
      <c:dateAx>
        <c:axId val="293331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333144"/>
        <c:crosses val="autoZero"/>
        <c:auto val="1"/>
        <c:lblOffset val="100"/>
        <c:baseTimeUnit val="years"/>
      </c:dateAx>
      <c:valAx>
        <c:axId val="293333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331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152.28</c:v>
                </c:pt>
                <c:pt idx="1">
                  <c:v>146.94</c:v>
                </c:pt>
                <c:pt idx="2">
                  <c:v>147.97999999999999</c:v>
                </c:pt>
                <c:pt idx="3">
                  <c:v>151.29</c:v>
                </c:pt>
                <c:pt idx="4">
                  <c:v>151.16999999999999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D6-4746-9ED2-519EAC17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32360"/>
        <c:axId val="2933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162.59</c:v>
                </c:pt>
                <c:pt idx="2">
                  <c:v>162.15</c:v>
                </c:pt>
                <c:pt idx="3">
                  <c:v>162.24</c:v>
                </c:pt>
                <c:pt idx="4">
                  <c:v>165.47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D6-4746-9ED2-519EAC175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32360"/>
        <c:axId val="293331968"/>
      </c:lineChart>
      <c:dateAx>
        <c:axId val="293332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331968"/>
        <c:crosses val="autoZero"/>
        <c:auto val="1"/>
        <c:lblOffset val="100"/>
        <c:baseTimeUnit val="years"/>
      </c:dateAx>
      <c:valAx>
        <c:axId val="2933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332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福岡県　中間市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A4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42443</v>
      </c>
      <c r="AM8" s="59"/>
      <c r="AN8" s="59"/>
      <c r="AO8" s="59"/>
      <c r="AP8" s="59"/>
      <c r="AQ8" s="59"/>
      <c r="AR8" s="59"/>
      <c r="AS8" s="59"/>
      <c r="AT8" s="50">
        <f>データ!$S$6</f>
        <v>15.96</v>
      </c>
      <c r="AU8" s="51"/>
      <c r="AV8" s="51"/>
      <c r="AW8" s="51"/>
      <c r="AX8" s="51"/>
      <c r="AY8" s="51"/>
      <c r="AZ8" s="51"/>
      <c r="BA8" s="51"/>
      <c r="BB8" s="52">
        <f>データ!$T$6</f>
        <v>2659.34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57.58</v>
      </c>
      <c r="J10" s="51"/>
      <c r="K10" s="51"/>
      <c r="L10" s="51"/>
      <c r="M10" s="51"/>
      <c r="N10" s="51"/>
      <c r="O10" s="62"/>
      <c r="P10" s="52">
        <f>データ!$P$6</f>
        <v>99.93</v>
      </c>
      <c r="Q10" s="52"/>
      <c r="R10" s="52"/>
      <c r="S10" s="52"/>
      <c r="T10" s="52"/>
      <c r="U10" s="52"/>
      <c r="V10" s="52"/>
      <c r="W10" s="59">
        <f>データ!$Q$6</f>
        <v>2440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61483</v>
      </c>
      <c r="AM10" s="59"/>
      <c r="AN10" s="59"/>
      <c r="AO10" s="59"/>
      <c r="AP10" s="59"/>
      <c r="AQ10" s="59"/>
      <c r="AR10" s="59"/>
      <c r="AS10" s="59"/>
      <c r="AT10" s="50">
        <f>データ!$V$6</f>
        <v>34.96</v>
      </c>
      <c r="AU10" s="51"/>
      <c r="AV10" s="51"/>
      <c r="AW10" s="51"/>
      <c r="AX10" s="51"/>
      <c r="AY10" s="51"/>
      <c r="AZ10" s="51"/>
      <c r="BA10" s="51"/>
      <c r="BB10" s="52">
        <f>データ!$W$6</f>
        <v>1758.67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psfZgHHmts6SiCPs7zHThnWlHEkuMNFwvjHe7hlpOTeTLOBJArvbOi8y8UIMyEbDoOZanIwqnFQ5eAZ+27l/jw==" saltValue="8FbW0yfihi2KDfeSelZPyA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402150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福岡県　中間市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A4</v>
      </c>
      <c r="M6" s="33" t="str">
        <f t="shared" si="3"/>
        <v>非設置</v>
      </c>
      <c r="N6" s="34" t="str">
        <f t="shared" si="3"/>
        <v>-</v>
      </c>
      <c r="O6" s="34">
        <f t="shared" si="3"/>
        <v>57.58</v>
      </c>
      <c r="P6" s="34">
        <f t="shared" si="3"/>
        <v>99.93</v>
      </c>
      <c r="Q6" s="34">
        <f t="shared" si="3"/>
        <v>2440</v>
      </c>
      <c r="R6" s="34">
        <f t="shared" si="3"/>
        <v>42443</v>
      </c>
      <c r="S6" s="34">
        <f t="shared" si="3"/>
        <v>15.96</v>
      </c>
      <c r="T6" s="34">
        <f t="shared" si="3"/>
        <v>2659.34</v>
      </c>
      <c r="U6" s="34">
        <f t="shared" si="3"/>
        <v>61483</v>
      </c>
      <c r="V6" s="34">
        <f t="shared" si="3"/>
        <v>34.96</v>
      </c>
      <c r="W6" s="34">
        <f t="shared" si="3"/>
        <v>1758.67</v>
      </c>
      <c r="X6" s="35">
        <f>IF(X7="",NA(),X7)</f>
        <v>105.35</v>
      </c>
      <c r="Y6" s="35">
        <f t="shared" ref="Y6:AG6" si="4">IF(Y7="",NA(),Y7)</f>
        <v>107.91</v>
      </c>
      <c r="Z6" s="35">
        <f t="shared" si="4"/>
        <v>107.59</v>
      </c>
      <c r="AA6" s="35">
        <f t="shared" si="4"/>
        <v>107.23</v>
      </c>
      <c r="AB6" s="35">
        <f t="shared" si="4"/>
        <v>105.62</v>
      </c>
      <c r="AC6" s="35">
        <f t="shared" si="4"/>
        <v>107.8</v>
      </c>
      <c r="AD6" s="35">
        <f t="shared" si="4"/>
        <v>111.96</v>
      </c>
      <c r="AE6" s="35">
        <f t="shared" si="4"/>
        <v>112.69</v>
      </c>
      <c r="AF6" s="35">
        <f t="shared" si="4"/>
        <v>113.16</v>
      </c>
      <c r="AG6" s="35">
        <f t="shared" si="4"/>
        <v>112.15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4.3899999999999997</v>
      </c>
      <c r="AO6" s="35">
        <f t="shared" si="5"/>
        <v>0.41</v>
      </c>
      <c r="AP6" s="35">
        <f t="shared" si="5"/>
        <v>0.54</v>
      </c>
      <c r="AQ6" s="35">
        <f t="shared" si="5"/>
        <v>0.68</v>
      </c>
      <c r="AR6" s="35">
        <f t="shared" si="5"/>
        <v>1</v>
      </c>
      <c r="AS6" s="34" t="str">
        <f>IF(AS7="","",IF(AS7="-","【-】","【"&amp;SUBSTITUTE(TEXT(AS7,"#,##0.00"),"-","△")&amp;"】"))</f>
        <v>【0.85】</v>
      </c>
      <c r="AT6" s="35">
        <f>IF(AT7="",NA(),AT7)</f>
        <v>1723.17</v>
      </c>
      <c r="AU6" s="35">
        <f t="shared" ref="AU6:BC6" si="6">IF(AU7="",NA(),AU7)</f>
        <v>599.73</v>
      </c>
      <c r="AV6" s="35">
        <f t="shared" si="6"/>
        <v>529.51</v>
      </c>
      <c r="AW6" s="35">
        <f t="shared" si="6"/>
        <v>555.64</v>
      </c>
      <c r="AX6" s="35">
        <f t="shared" si="6"/>
        <v>553.03</v>
      </c>
      <c r="AY6" s="35">
        <f t="shared" si="6"/>
        <v>739.59</v>
      </c>
      <c r="AZ6" s="35">
        <f t="shared" si="6"/>
        <v>335.95</v>
      </c>
      <c r="BA6" s="35">
        <f t="shared" si="6"/>
        <v>346.59</v>
      </c>
      <c r="BB6" s="35">
        <f t="shared" si="6"/>
        <v>357.82</v>
      </c>
      <c r="BC6" s="35">
        <f t="shared" si="6"/>
        <v>355.5</v>
      </c>
      <c r="BD6" s="34" t="str">
        <f>IF(BD7="","",IF(BD7="-","【-】","【"&amp;SUBSTITUTE(TEXT(BD7,"#,##0.00"),"-","△")&amp;"】"))</f>
        <v>【264.34】</v>
      </c>
      <c r="BE6" s="35">
        <f>IF(BE7="",NA(),BE7)</f>
        <v>488.3</v>
      </c>
      <c r="BF6" s="35">
        <f t="shared" ref="BF6:BN6" si="7">IF(BF7="",NA(),BF7)</f>
        <v>493.44</v>
      </c>
      <c r="BG6" s="35">
        <f t="shared" si="7"/>
        <v>487.13</v>
      </c>
      <c r="BH6" s="35">
        <f t="shared" si="7"/>
        <v>485.22</v>
      </c>
      <c r="BI6" s="35">
        <f t="shared" si="7"/>
        <v>487.98</v>
      </c>
      <c r="BJ6" s="35">
        <f t="shared" si="7"/>
        <v>324.08999999999997</v>
      </c>
      <c r="BK6" s="35">
        <f t="shared" si="7"/>
        <v>319.82</v>
      </c>
      <c r="BL6" s="35">
        <f t="shared" si="7"/>
        <v>312.02999999999997</v>
      </c>
      <c r="BM6" s="35">
        <f t="shared" si="7"/>
        <v>307.45999999999998</v>
      </c>
      <c r="BN6" s="35">
        <f t="shared" si="7"/>
        <v>312.58</v>
      </c>
      <c r="BO6" s="34" t="str">
        <f>IF(BO7="","",IF(BO7="-","【-】","【"&amp;SUBSTITUTE(TEXT(BO7,"#,##0.00"),"-","△")&amp;"】"))</f>
        <v>【274.27】</v>
      </c>
      <c r="BP6" s="35">
        <f>IF(BP7="",NA(),BP7)</f>
        <v>99.68</v>
      </c>
      <c r="BQ6" s="35">
        <f t="shared" ref="BQ6:BY6" si="8">IF(BQ7="",NA(),BQ7)</f>
        <v>102.73</v>
      </c>
      <c r="BR6" s="35">
        <f t="shared" si="8"/>
        <v>101.85</v>
      </c>
      <c r="BS6" s="35">
        <f t="shared" si="8"/>
        <v>99.83</v>
      </c>
      <c r="BT6" s="35">
        <f t="shared" si="8"/>
        <v>99.96</v>
      </c>
      <c r="BU6" s="35">
        <f t="shared" si="8"/>
        <v>99.46</v>
      </c>
      <c r="BV6" s="35">
        <f t="shared" si="8"/>
        <v>105.21</v>
      </c>
      <c r="BW6" s="35">
        <f t="shared" si="8"/>
        <v>105.71</v>
      </c>
      <c r="BX6" s="35">
        <f t="shared" si="8"/>
        <v>106.01</v>
      </c>
      <c r="BY6" s="35">
        <f t="shared" si="8"/>
        <v>104.57</v>
      </c>
      <c r="BZ6" s="34" t="str">
        <f>IF(BZ7="","",IF(BZ7="-","【-】","【"&amp;SUBSTITUTE(TEXT(BZ7,"#,##0.00"),"-","△")&amp;"】"))</f>
        <v>【104.36】</v>
      </c>
      <c r="CA6" s="35">
        <f>IF(CA7="",NA(),CA7)</f>
        <v>152.28</v>
      </c>
      <c r="CB6" s="35">
        <f t="shared" ref="CB6:CJ6" si="9">IF(CB7="",NA(),CB7)</f>
        <v>146.94</v>
      </c>
      <c r="CC6" s="35">
        <f t="shared" si="9"/>
        <v>147.97999999999999</v>
      </c>
      <c r="CD6" s="35">
        <f t="shared" si="9"/>
        <v>151.29</v>
      </c>
      <c r="CE6" s="35">
        <f t="shared" si="9"/>
        <v>151.16999999999999</v>
      </c>
      <c r="CF6" s="35">
        <f t="shared" si="9"/>
        <v>171.78</v>
      </c>
      <c r="CG6" s="35">
        <f t="shared" si="9"/>
        <v>162.59</v>
      </c>
      <c r="CH6" s="35">
        <f t="shared" si="9"/>
        <v>162.15</v>
      </c>
      <c r="CI6" s="35">
        <f t="shared" si="9"/>
        <v>162.24</v>
      </c>
      <c r="CJ6" s="35">
        <f t="shared" si="9"/>
        <v>165.47</v>
      </c>
      <c r="CK6" s="34" t="str">
        <f>IF(CK7="","",IF(CK7="-","【-】","【"&amp;SUBSTITUTE(TEXT(CK7,"#,##0.00"),"-","△")&amp;"】"))</f>
        <v>【165.71】</v>
      </c>
      <c r="CL6" s="35">
        <f>IF(CL7="",NA(),CL7)</f>
        <v>55.45</v>
      </c>
      <c r="CM6" s="35">
        <f t="shared" ref="CM6:CU6" si="10">IF(CM7="",NA(),CM7)</f>
        <v>54.16</v>
      </c>
      <c r="CN6" s="35">
        <f t="shared" si="10"/>
        <v>53.78</v>
      </c>
      <c r="CO6" s="35">
        <f t="shared" si="10"/>
        <v>53.83</v>
      </c>
      <c r="CP6" s="35">
        <f t="shared" si="10"/>
        <v>53.55</v>
      </c>
      <c r="CQ6" s="35">
        <f t="shared" si="10"/>
        <v>59.68</v>
      </c>
      <c r="CR6" s="35">
        <f t="shared" si="10"/>
        <v>59.17</v>
      </c>
      <c r="CS6" s="35">
        <f t="shared" si="10"/>
        <v>59.34</v>
      </c>
      <c r="CT6" s="35">
        <f t="shared" si="10"/>
        <v>59.11</v>
      </c>
      <c r="CU6" s="35">
        <f t="shared" si="10"/>
        <v>59.74</v>
      </c>
      <c r="CV6" s="34" t="str">
        <f>IF(CV7="","",IF(CV7="-","【-】","【"&amp;SUBSTITUTE(TEXT(CV7,"#,##0.00"),"-","△")&amp;"】"))</f>
        <v>【60.41】</v>
      </c>
      <c r="CW6" s="35">
        <f>IF(CW7="",NA(),CW7)</f>
        <v>89.4</v>
      </c>
      <c r="CX6" s="35">
        <f t="shared" ref="CX6:DF6" si="11">IF(CX7="",NA(),CX7)</f>
        <v>89.4</v>
      </c>
      <c r="CY6" s="35">
        <f t="shared" si="11"/>
        <v>89.19</v>
      </c>
      <c r="CZ6" s="35">
        <f t="shared" si="11"/>
        <v>89.1</v>
      </c>
      <c r="DA6" s="35">
        <f t="shared" si="11"/>
        <v>88.9</v>
      </c>
      <c r="DB6" s="35">
        <f t="shared" si="11"/>
        <v>87.63</v>
      </c>
      <c r="DC6" s="35">
        <f t="shared" si="11"/>
        <v>87.6</v>
      </c>
      <c r="DD6" s="35">
        <f t="shared" si="11"/>
        <v>87.74</v>
      </c>
      <c r="DE6" s="35">
        <f t="shared" si="11"/>
        <v>87.91</v>
      </c>
      <c r="DF6" s="35">
        <f t="shared" si="11"/>
        <v>87.28</v>
      </c>
      <c r="DG6" s="34" t="str">
        <f>IF(DG7="","",IF(DG7="-","【-】","【"&amp;SUBSTITUTE(TEXT(DG7,"#,##0.00"),"-","△")&amp;"】"))</f>
        <v>【89.93】</v>
      </c>
      <c r="DH6" s="35">
        <f>IF(DH7="",NA(),DH7)</f>
        <v>40.69</v>
      </c>
      <c r="DI6" s="35">
        <f t="shared" ref="DI6:DQ6" si="12">IF(DI7="",NA(),DI7)</f>
        <v>50.94</v>
      </c>
      <c r="DJ6" s="35">
        <f t="shared" si="12"/>
        <v>51.91</v>
      </c>
      <c r="DK6" s="35">
        <f t="shared" si="12"/>
        <v>52.81</v>
      </c>
      <c r="DL6" s="35">
        <f t="shared" si="12"/>
        <v>53.19</v>
      </c>
      <c r="DM6" s="35">
        <f t="shared" si="12"/>
        <v>39.65</v>
      </c>
      <c r="DN6" s="35">
        <f t="shared" si="12"/>
        <v>45.25</v>
      </c>
      <c r="DO6" s="35">
        <f t="shared" si="12"/>
        <v>46.27</v>
      </c>
      <c r="DP6" s="35">
        <f t="shared" si="12"/>
        <v>46.88</v>
      </c>
      <c r="DQ6" s="35">
        <f t="shared" si="12"/>
        <v>46.94</v>
      </c>
      <c r="DR6" s="34" t="str">
        <f>IF(DR7="","",IF(DR7="-","【-】","【"&amp;SUBSTITUTE(TEXT(DR7,"#,##0.00"),"-","△")&amp;"】"))</f>
        <v>【48.12】</v>
      </c>
      <c r="DS6" s="35">
        <f>IF(DS7="",NA(),DS7)</f>
        <v>22.88</v>
      </c>
      <c r="DT6" s="35">
        <f t="shared" ref="DT6:EB6" si="13">IF(DT7="",NA(),DT7)</f>
        <v>24.3</v>
      </c>
      <c r="DU6" s="35">
        <f t="shared" si="13"/>
        <v>23.64</v>
      </c>
      <c r="DV6" s="35">
        <f t="shared" si="13"/>
        <v>24.86</v>
      </c>
      <c r="DW6" s="35">
        <f t="shared" si="13"/>
        <v>26.62</v>
      </c>
      <c r="DX6" s="35">
        <f t="shared" si="13"/>
        <v>9.7100000000000009</v>
      </c>
      <c r="DY6" s="35">
        <f t="shared" si="13"/>
        <v>10.71</v>
      </c>
      <c r="DZ6" s="35">
        <f t="shared" si="13"/>
        <v>10.93</v>
      </c>
      <c r="EA6" s="35">
        <f t="shared" si="13"/>
        <v>13.39</v>
      </c>
      <c r="EB6" s="35">
        <f t="shared" si="13"/>
        <v>14.48</v>
      </c>
      <c r="EC6" s="34" t="str">
        <f>IF(EC7="","",IF(EC7="-","【-】","【"&amp;SUBSTITUTE(TEXT(EC7,"#,##0.00"),"-","△")&amp;"】"))</f>
        <v>【15.89】</v>
      </c>
      <c r="ED6" s="35">
        <f>IF(ED7="",NA(),ED7)</f>
        <v>1.78</v>
      </c>
      <c r="EE6" s="35">
        <f t="shared" ref="EE6:EM6" si="14">IF(EE7="",NA(),EE7)</f>
        <v>1.21</v>
      </c>
      <c r="EF6" s="35">
        <f t="shared" si="14"/>
        <v>0.99</v>
      </c>
      <c r="EG6" s="35">
        <f t="shared" si="14"/>
        <v>0.98</v>
      </c>
      <c r="EH6" s="35">
        <f t="shared" si="14"/>
        <v>1.1599999999999999</v>
      </c>
      <c r="EI6" s="35">
        <f t="shared" si="14"/>
        <v>0.83</v>
      </c>
      <c r="EJ6" s="35">
        <f t="shared" si="14"/>
        <v>0.72</v>
      </c>
      <c r="EK6" s="35">
        <f t="shared" si="14"/>
        <v>0.71</v>
      </c>
      <c r="EL6" s="35">
        <f t="shared" si="14"/>
        <v>0.71</v>
      </c>
      <c r="EM6" s="35">
        <f t="shared" si="14"/>
        <v>0.75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402150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57.58</v>
      </c>
      <c r="P7" s="38">
        <v>99.93</v>
      </c>
      <c r="Q7" s="38">
        <v>2440</v>
      </c>
      <c r="R7" s="38">
        <v>42443</v>
      </c>
      <c r="S7" s="38">
        <v>15.96</v>
      </c>
      <c r="T7" s="38">
        <v>2659.34</v>
      </c>
      <c r="U7" s="38">
        <v>61483</v>
      </c>
      <c r="V7" s="38">
        <v>34.96</v>
      </c>
      <c r="W7" s="38">
        <v>1758.67</v>
      </c>
      <c r="X7" s="38">
        <v>105.35</v>
      </c>
      <c r="Y7" s="38">
        <v>107.91</v>
      </c>
      <c r="Z7" s="38">
        <v>107.59</v>
      </c>
      <c r="AA7" s="38">
        <v>107.23</v>
      </c>
      <c r="AB7" s="38">
        <v>105.62</v>
      </c>
      <c r="AC7" s="38">
        <v>107.8</v>
      </c>
      <c r="AD7" s="38">
        <v>111.96</v>
      </c>
      <c r="AE7" s="38">
        <v>112.69</v>
      </c>
      <c r="AF7" s="38">
        <v>113.16</v>
      </c>
      <c r="AG7" s="38">
        <v>112.15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4.3899999999999997</v>
      </c>
      <c r="AO7" s="38">
        <v>0.41</v>
      </c>
      <c r="AP7" s="38">
        <v>0.54</v>
      </c>
      <c r="AQ7" s="38">
        <v>0.68</v>
      </c>
      <c r="AR7" s="38">
        <v>1</v>
      </c>
      <c r="AS7" s="38">
        <v>0.85</v>
      </c>
      <c r="AT7" s="38">
        <v>1723.17</v>
      </c>
      <c r="AU7" s="38">
        <v>599.73</v>
      </c>
      <c r="AV7" s="38">
        <v>529.51</v>
      </c>
      <c r="AW7" s="38">
        <v>555.64</v>
      </c>
      <c r="AX7" s="38">
        <v>553.03</v>
      </c>
      <c r="AY7" s="38">
        <v>739.59</v>
      </c>
      <c r="AZ7" s="38">
        <v>335.95</v>
      </c>
      <c r="BA7" s="38">
        <v>346.59</v>
      </c>
      <c r="BB7" s="38">
        <v>357.82</v>
      </c>
      <c r="BC7" s="38">
        <v>355.5</v>
      </c>
      <c r="BD7" s="38">
        <v>264.33999999999997</v>
      </c>
      <c r="BE7" s="38">
        <v>488.3</v>
      </c>
      <c r="BF7" s="38">
        <v>493.44</v>
      </c>
      <c r="BG7" s="38">
        <v>487.13</v>
      </c>
      <c r="BH7" s="38">
        <v>485.22</v>
      </c>
      <c r="BI7" s="38">
        <v>487.98</v>
      </c>
      <c r="BJ7" s="38">
        <v>324.08999999999997</v>
      </c>
      <c r="BK7" s="38">
        <v>319.82</v>
      </c>
      <c r="BL7" s="38">
        <v>312.02999999999997</v>
      </c>
      <c r="BM7" s="38">
        <v>307.45999999999998</v>
      </c>
      <c r="BN7" s="38">
        <v>312.58</v>
      </c>
      <c r="BO7" s="38">
        <v>274.27</v>
      </c>
      <c r="BP7" s="38">
        <v>99.68</v>
      </c>
      <c r="BQ7" s="38">
        <v>102.73</v>
      </c>
      <c r="BR7" s="38">
        <v>101.85</v>
      </c>
      <c r="BS7" s="38">
        <v>99.83</v>
      </c>
      <c r="BT7" s="38">
        <v>99.96</v>
      </c>
      <c r="BU7" s="38">
        <v>99.46</v>
      </c>
      <c r="BV7" s="38">
        <v>105.21</v>
      </c>
      <c r="BW7" s="38">
        <v>105.71</v>
      </c>
      <c r="BX7" s="38">
        <v>106.01</v>
      </c>
      <c r="BY7" s="38">
        <v>104.57</v>
      </c>
      <c r="BZ7" s="38">
        <v>104.36</v>
      </c>
      <c r="CA7" s="38">
        <v>152.28</v>
      </c>
      <c r="CB7" s="38">
        <v>146.94</v>
      </c>
      <c r="CC7" s="38">
        <v>147.97999999999999</v>
      </c>
      <c r="CD7" s="38">
        <v>151.29</v>
      </c>
      <c r="CE7" s="38">
        <v>151.16999999999999</v>
      </c>
      <c r="CF7" s="38">
        <v>171.78</v>
      </c>
      <c r="CG7" s="38">
        <v>162.59</v>
      </c>
      <c r="CH7" s="38">
        <v>162.15</v>
      </c>
      <c r="CI7" s="38">
        <v>162.24</v>
      </c>
      <c r="CJ7" s="38">
        <v>165.47</v>
      </c>
      <c r="CK7" s="38">
        <v>165.71</v>
      </c>
      <c r="CL7" s="38">
        <v>55.45</v>
      </c>
      <c r="CM7" s="38">
        <v>54.16</v>
      </c>
      <c r="CN7" s="38">
        <v>53.78</v>
      </c>
      <c r="CO7" s="38">
        <v>53.83</v>
      </c>
      <c r="CP7" s="38">
        <v>53.55</v>
      </c>
      <c r="CQ7" s="38">
        <v>59.68</v>
      </c>
      <c r="CR7" s="38">
        <v>59.17</v>
      </c>
      <c r="CS7" s="38">
        <v>59.34</v>
      </c>
      <c r="CT7" s="38">
        <v>59.11</v>
      </c>
      <c r="CU7" s="38">
        <v>59.74</v>
      </c>
      <c r="CV7" s="38">
        <v>60.41</v>
      </c>
      <c r="CW7" s="38">
        <v>89.4</v>
      </c>
      <c r="CX7" s="38">
        <v>89.4</v>
      </c>
      <c r="CY7" s="38">
        <v>89.19</v>
      </c>
      <c r="CZ7" s="38">
        <v>89.1</v>
      </c>
      <c r="DA7" s="38">
        <v>88.9</v>
      </c>
      <c r="DB7" s="38">
        <v>87.63</v>
      </c>
      <c r="DC7" s="38">
        <v>87.6</v>
      </c>
      <c r="DD7" s="38">
        <v>87.74</v>
      </c>
      <c r="DE7" s="38">
        <v>87.91</v>
      </c>
      <c r="DF7" s="38">
        <v>87.28</v>
      </c>
      <c r="DG7" s="38">
        <v>89.93</v>
      </c>
      <c r="DH7" s="38">
        <v>40.69</v>
      </c>
      <c r="DI7" s="38">
        <v>50.94</v>
      </c>
      <c r="DJ7" s="38">
        <v>51.91</v>
      </c>
      <c r="DK7" s="38">
        <v>52.81</v>
      </c>
      <c r="DL7" s="38">
        <v>53.19</v>
      </c>
      <c r="DM7" s="38">
        <v>39.65</v>
      </c>
      <c r="DN7" s="38">
        <v>45.25</v>
      </c>
      <c r="DO7" s="38">
        <v>46.27</v>
      </c>
      <c r="DP7" s="38">
        <v>46.88</v>
      </c>
      <c r="DQ7" s="38">
        <v>46.94</v>
      </c>
      <c r="DR7" s="38">
        <v>48.12</v>
      </c>
      <c r="DS7" s="38">
        <v>22.88</v>
      </c>
      <c r="DT7" s="38">
        <v>24.3</v>
      </c>
      <c r="DU7" s="38">
        <v>23.64</v>
      </c>
      <c r="DV7" s="38">
        <v>24.86</v>
      </c>
      <c r="DW7" s="38">
        <v>26.62</v>
      </c>
      <c r="DX7" s="38">
        <v>9.7100000000000009</v>
      </c>
      <c r="DY7" s="38">
        <v>10.71</v>
      </c>
      <c r="DZ7" s="38">
        <v>10.93</v>
      </c>
      <c r="EA7" s="38">
        <v>13.39</v>
      </c>
      <c r="EB7" s="38">
        <v>14.48</v>
      </c>
      <c r="EC7" s="38">
        <v>15.89</v>
      </c>
      <c r="ED7" s="38">
        <v>1.78</v>
      </c>
      <c r="EE7" s="38">
        <v>1.21</v>
      </c>
      <c r="EF7" s="38">
        <v>0.99</v>
      </c>
      <c r="EG7" s="38">
        <v>0.98</v>
      </c>
      <c r="EH7" s="38">
        <v>1.1599999999999999</v>
      </c>
      <c r="EI7" s="38">
        <v>0.83</v>
      </c>
      <c r="EJ7" s="38">
        <v>0.72</v>
      </c>
      <c r="EK7" s="38">
        <v>0.71</v>
      </c>
      <c r="EL7" s="38">
        <v>0.71</v>
      </c>
      <c r="EM7" s="38">
        <v>0.75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nakama</cp:lastModifiedBy>
  <cp:lastPrinted>2019-01-16T02:49:03Z</cp:lastPrinted>
  <dcterms:created xsi:type="dcterms:W3CDTF">2018-12-03T08:37:48Z</dcterms:created>
  <dcterms:modified xsi:type="dcterms:W3CDTF">2019-01-16T02:51:53Z</dcterms:modified>
  <cp:category/>
</cp:coreProperties>
</file>