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4715" windowHeight="6060" tabRatio="866" activeTab="0"/>
  </bookViews>
  <sheets>
    <sheet name="【様式1－1】資金収支" sheetId="1" r:id="rId1"/>
    <sheet name="【様式1－2】資金収支" sheetId="2" r:id="rId2"/>
    <sheet name="【様式2－1】事業活動" sheetId="3" r:id="rId3"/>
    <sheet name="【様式2－2】事業活動" sheetId="4" r:id="rId4"/>
    <sheet name="【様式3－1】貸借" sheetId="5" r:id="rId5"/>
    <sheet name="【様式3－2】貸借" sheetId="6" r:id="rId6"/>
    <sheet name="チェック" sheetId="7" r:id="rId7"/>
  </sheets>
  <definedNames>
    <definedName name="_xlnm.Print_Area" localSheetId="0">'【様式1－1】資金収支'!$A$1:$G$66</definedName>
    <definedName name="_xlnm.Print_Area" localSheetId="1">'【様式1－2】資金収支'!$A$1:$I$70</definedName>
    <definedName name="_xlnm.Print_Area" localSheetId="2">'【様式2－1】事業活動'!$A$1:$F$72</definedName>
    <definedName name="_xlnm.Print_Area" localSheetId="3">'【様式2－2】事業活動'!$A$1:$I$80</definedName>
    <definedName name="_xlnm.Print_Area" localSheetId="5">'【様式3－2】貸借'!$A$1:$G$102</definedName>
  </definedNames>
  <calcPr fullCalcOnLoad="1"/>
</workbook>
</file>

<file path=xl/comments1.xml><?xml version="1.0" encoding="utf-8"?>
<comments xmlns="http://schemas.openxmlformats.org/spreadsheetml/2006/main">
  <authors>
    <author>nakama</author>
  </authors>
  <commentList>
    <comment ref="E65" authorId="0">
      <text>
        <r>
          <rPr>
            <b/>
            <sz val="28"/>
            <rFont val="ＭＳ Ｐゴシック"/>
            <family val="3"/>
          </rPr>
          <t>A</t>
        </r>
      </text>
    </comment>
  </commentList>
</comments>
</file>

<file path=xl/comments2.xml><?xml version="1.0" encoding="utf-8"?>
<comments xmlns="http://schemas.openxmlformats.org/spreadsheetml/2006/main">
  <authors>
    <author>nakama</author>
  </authors>
  <commentList>
    <comment ref="I70" authorId="0">
      <text>
        <r>
          <rPr>
            <b/>
            <sz val="28"/>
            <rFont val="ＭＳ Ｐゴシック"/>
            <family val="3"/>
          </rPr>
          <t>B</t>
        </r>
      </text>
    </comment>
  </commentList>
</comments>
</file>

<file path=xl/comments3.xml><?xml version="1.0" encoding="utf-8"?>
<comments xmlns="http://schemas.openxmlformats.org/spreadsheetml/2006/main">
  <authors>
    <author>nakama</author>
  </authors>
  <commentList>
    <comment ref="D71" authorId="0">
      <text>
        <r>
          <rPr>
            <b/>
            <sz val="28"/>
            <rFont val="ＭＳ Ｐゴシック"/>
            <family val="3"/>
          </rPr>
          <t>C</t>
        </r>
      </text>
    </comment>
  </commentList>
</comments>
</file>

<file path=xl/comments4.xml><?xml version="1.0" encoding="utf-8"?>
<comments xmlns="http://schemas.openxmlformats.org/spreadsheetml/2006/main">
  <authors>
    <author>nakama</author>
  </authors>
  <commentList>
    <comment ref="I79" authorId="0">
      <text>
        <r>
          <rPr>
            <b/>
            <sz val="28"/>
            <rFont val="ＭＳ Ｐゴシック"/>
            <family val="3"/>
          </rPr>
          <t>D</t>
        </r>
      </text>
    </comment>
  </commentList>
</comments>
</file>

<file path=xl/comments5.xml><?xml version="1.0" encoding="utf-8"?>
<comments xmlns="http://schemas.openxmlformats.org/spreadsheetml/2006/main">
  <authors>
    <author>nakama</author>
  </authors>
  <commentList>
    <comment ref="B9" authorId="0">
      <text>
        <r>
          <rPr>
            <b/>
            <sz val="28"/>
            <rFont val="ＭＳ Ｐゴシック"/>
            <family val="3"/>
          </rPr>
          <t>E</t>
        </r>
      </text>
    </comment>
    <comment ref="B20" authorId="0">
      <text>
        <r>
          <rPr>
            <b/>
            <sz val="28"/>
            <rFont val="ＭＳ Ｐゴシック"/>
            <family val="3"/>
          </rPr>
          <t>F</t>
        </r>
      </text>
    </comment>
    <comment ref="B30" authorId="0">
      <text>
        <r>
          <rPr>
            <b/>
            <sz val="28"/>
            <rFont val="ＭＳ Ｐゴシック"/>
            <family val="3"/>
          </rPr>
          <t>F</t>
        </r>
      </text>
    </comment>
    <comment ref="F26" authorId="0">
      <text>
        <r>
          <rPr>
            <b/>
            <sz val="28"/>
            <rFont val="ＭＳ Ｐゴシック"/>
            <family val="3"/>
          </rPr>
          <t>H</t>
        </r>
      </text>
    </comment>
    <comment ref="F15" authorId="0">
      <text>
        <r>
          <rPr>
            <b/>
            <sz val="28"/>
            <rFont val="ＭＳ Ｐゴシック"/>
            <family val="3"/>
          </rPr>
          <t>H</t>
        </r>
      </text>
    </comment>
    <comment ref="F9" authorId="0">
      <text>
        <r>
          <rPr>
            <b/>
            <sz val="28"/>
            <rFont val="ＭＳ Ｐゴシック"/>
            <family val="3"/>
          </rPr>
          <t>G</t>
        </r>
      </text>
    </comment>
    <comment ref="F49" authorId="0">
      <text>
        <r>
          <rPr>
            <b/>
            <sz val="28"/>
            <rFont val="ＭＳ Ｐゴシック"/>
            <family val="3"/>
          </rPr>
          <t>I</t>
        </r>
      </text>
    </comment>
  </commentList>
</comments>
</file>

<file path=xl/comments6.xml><?xml version="1.0" encoding="utf-8"?>
<comments xmlns="http://schemas.openxmlformats.org/spreadsheetml/2006/main">
  <authors>
    <author>nakama</author>
  </authors>
  <commentList>
    <comment ref="G98" authorId="0">
      <text>
        <r>
          <rPr>
            <b/>
            <sz val="28"/>
            <rFont val="ＭＳ Ｐゴシック"/>
            <family val="3"/>
          </rPr>
          <t>J</t>
        </r>
      </text>
    </comment>
  </commentList>
</comments>
</file>

<file path=xl/sharedStrings.xml><?xml version="1.0" encoding="utf-8"?>
<sst xmlns="http://schemas.openxmlformats.org/spreadsheetml/2006/main" count="555" uniqueCount="382">
  <si>
    <t>流動負債</t>
  </si>
  <si>
    <t>固定負債</t>
  </si>
  <si>
    <t>負債の部合計</t>
  </si>
  <si>
    <t>純資産の部合計</t>
  </si>
  <si>
    <t>負債及び純資産の部合計</t>
  </si>
  <si>
    <t>資　　産　　の　　部</t>
  </si>
  <si>
    <t>負　　債　　の　　部</t>
  </si>
  <si>
    <t>当年</t>
  </si>
  <si>
    <t>前年</t>
  </si>
  <si>
    <t>増減</t>
  </si>
  <si>
    <t>度末</t>
  </si>
  <si>
    <t>流動資産</t>
  </si>
  <si>
    <t>備考</t>
  </si>
  <si>
    <t>収入</t>
  </si>
  <si>
    <t>支出</t>
  </si>
  <si>
    <t>収入</t>
  </si>
  <si>
    <t>社会福祉事業</t>
  </si>
  <si>
    <t>公益事業</t>
  </si>
  <si>
    <t>収益事業</t>
  </si>
  <si>
    <t>合計</t>
  </si>
  <si>
    <t>内部取引消去</t>
  </si>
  <si>
    <t>法人合計</t>
  </si>
  <si>
    <t>　予備費支出(10)</t>
  </si>
  <si>
    <t>収益</t>
  </si>
  <si>
    <t>費用</t>
  </si>
  <si>
    <t>繰越活動増減差額の部</t>
  </si>
  <si>
    <t>特別増減の部</t>
  </si>
  <si>
    <t>事業活動計算書</t>
  </si>
  <si>
    <t>貸　　　借　　　対　　　照　　　表</t>
  </si>
  <si>
    <t>特別収益計(８)</t>
  </si>
  <si>
    <t>特別費用計(９)</t>
  </si>
  <si>
    <t>特別費用計（９）</t>
  </si>
  <si>
    <t>第1号の1様式</t>
  </si>
  <si>
    <t>第1号の2様式</t>
  </si>
  <si>
    <t>第2号の1様式</t>
  </si>
  <si>
    <t>第2号の2様式</t>
  </si>
  <si>
    <t>就労支援事業収入</t>
  </si>
  <si>
    <t>利用者負担軽減額</t>
  </si>
  <si>
    <t>就労支援事業収益</t>
  </si>
  <si>
    <t>事業区分間繰入金収益</t>
  </si>
  <si>
    <t>有価証券売却益</t>
  </si>
  <si>
    <t>有価証券評価益</t>
  </si>
  <si>
    <t>投資有価証券売却益</t>
  </si>
  <si>
    <t>固定資産受贈額</t>
  </si>
  <si>
    <t>固定資産売却益</t>
  </si>
  <si>
    <t>固定資産売却益</t>
  </si>
  <si>
    <t>減価償却費</t>
  </si>
  <si>
    <t>徴収不能額</t>
  </si>
  <si>
    <t>固定資産売却損・処分損</t>
  </si>
  <si>
    <t>国庫補助金等特別積立金積立額</t>
  </si>
  <si>
    <t>災害損失</t>
  </si>
  <si>
    <t>現金預金</t>
  </si>
  <si>
    <t>有価証券</t>
  </si>
  <si>
    <t>事業未収金</t>
  </si>
  <si>
    <t>未収金</t>
  </si>
  <si>
    <t>経常経費寄附金収入</t>
  </si>
  <si>
    <t>現金預金</t>
  </si>
  <si>
    <t>有価証券</t>
  </si>
  <si>
    <t>事業未収金</t>
  </si>
  <si>
    <t>１年以内回収予定事業区分間長期貸付金</t>
  </si>
  <si>
    <t>ソフトウェア</t>
  </si>
  <si>
    <t>投資有価証券</t>
  </si>
  <si>
    <t>長期貸付金</t>
  </si>
  <si>
    <t>差入保証金</t>
  </si>
  <si>
    <t>その他の固定資産</t>
  </si>
  <si>
    <t>短期運営資金借入金</t>
  </si>
  <si>
    <t>支払手形</t>
  </si>
  <si>
    <t>１年以内返済予定設備資金借入金</t>
  </si>
  <si>
    <t>１年以内返済予定長期運営資金借入金</t>
  </si>
  <si>
    <t>１年以内返済予定リース債務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</si>
  <si>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</si>
  <si>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</si>
  <si>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</si>
  <si>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</si>
  <si>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</si>
  <si>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</si>
  <si>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</si>
  <si>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</si>
  <si>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設備資金借入金</t>
  </si>
  <si>
    <t>長期運営資金借入金</t>
  </si>
  <si>
    <t>リース債務</t>
  </si>
  <si>
    <t>退職給付引当金</t>
  </si>
  <si>
    <t>長期未払金</t>
  </si>
  <si>
    <t>長期預り金</t>
  </si>
  <si>
    <t>その他の固定負債</t>
  </si>
  <si>
    <t>受取手形</t>
  </si>
  <si>
    <t>貯蔵品</t>
  </si>
  <si>
    <t>商品・製品</t>
  </si>
  <si>
    <t>仕掛品</t>
  </si>
  <si>
    <t>原材料</t>
  </si>
  <si>
    <t>立替金</t>
  </si>
  <si>
    <t>前払金</t>
  </si>
  <si>
    <t>前払費用</t>
  </si>
  <si>
    <t>仮払金</t>
  </si>
  <si>
    <t>その他の流動資産</t>
  </si>
  <si>
    <t>土地</t>
  </si>
  <si>
    <t>建物</t>
  </si>
  <si>
    <t>構築物</t>
  </si>
  <si>
    <t>機械及び装置</t>
  </si>
  <si>
    <t>器具及び備品</t>
  </si>
  <si>
    <t>サービス活動増減の部</t>
  </si>
  <si>
    <t>サービス活動収益計(１)</t>
  </si>
  <si>
    <t>サービス活動費用計（２）</t>
  </si>
  <si>
    <t>　サービス活動増減差額(３)=(１)-(２)</t>
  </si>
  <si>
    <t>サービス活動外増減の部</t>
  </si>
  <si>
    <t>サービス活動外収益計(４)</t>
  </si>
  <si>
    <t>サービス活動外費用計（５）</t>
  </si>
  <si>
    <t>　サービス活動外増減差額（６）=(４)－(５)</t>
  </si>
  <si>
    <t>経常増減差額(７)=(３)＋(６)</t>
  </si>
  <si>
    <t>1年以内支払予定長期未払金</t>
  </si>
  <si>
    <t>第3号の2様式</t>
  </si>
  <si>
    <t>第3号の1様式</t>
  </si>
  <si>
    <t>　特別増減差額（10）=(８)－(９)</t>
  </si>
  <si>
    <t>　サービス活動増減差額 (３)＝(１)－（２）</t>
  </si>
  <si>
    <t>サービス活動外収益計(４)</t>
  </si>
  <si>
    <t>サービス活動外費用計(５)</t>
  </si>
  <si>
    <t>　サービス活動外増減差額(６)＝(４)-（５）</t>
  </si>
  <si>
    <t>　特別増減差額(10)=(８)-(９)</t>
  </si>
  <si>
    <t>○○事業収益</t>
  </si>
  <si>
    <t>固定資産除却・廃棄支出</t>
  </si>
  <si>
    <t>徴収不能引当金繰入</t>
  </si>
  <si>
    <t>ファイナンス・リース債務の返済支出</t>
  </si>
  <si>
    <t>徴収不能引当金繰入</t>
  </si>
  <si>
    <t>未収補助金</t>
  </si>
  <si>
    <t>事業未払金</t>
  </si>
  <si>
    <t>その他の未払金</t>
  </si>
  <si>
    <t>１年以内回収予定長期貸付金</t>
  </si>
  <si>
    <t>短期貸付金</t>
  </si>
  <si>
    <t>徴収不能引当金</t>
  </si>
  <si>
    <t>建設仮勘定</t>
  </si>
  <si>
    <t>１年以内回収予定長期貸付金</t>
  </si>
  <si>
    <t>事業区分間貸付金</t>
  </si>
  <si>
    <t>事業区分間長期貸付金</t>
  </si>
  <si>
    <t>事業未払金</t>
  </si>
  <si>
    <t>事業区分間借入金</t>
  </si>
  <si>
    <t>事業区分間長期借入金</t>
  </si>
  <si>
    <t>投資有価証券評価益</t>
  </si>
  <si>
    <t>権利</t>
  </si>
  <si>
    <t>その他の固定資産</t>
  </si>
  <si>
    <t>勘定科目</t>
  </si>
  <si>
    <t>次期繰越活動増減差額</t>
  </si>
  <si>
    <t>診療・療養費等材料</t>
  </si>
  <si>
    <t>有価証券評価損</t>
  </si>
  <si>
    <t>投資有価証券評価損</t>
  </si>
  <si>
    <t>資産評価損</t>
  </si>
  <si>
    <t>事業費</t>
  </si>
  <si>
    <t>事業区分間固定資産移管収益</t>
  </si>
  <si>
    <t>事業区分間固定資産移管費用</t>
  </si>
  <si>
    <t>事業区分間繰入金費用</t>
  </si>
  <si>
    <t>長期前払費用</t>
  </si>
  <si>
    <t>積立資産支出</t>
  </si>
  <si>
    <t>投資有価証券取得支出</t>
  </si>
  <si>
    <t>長期運営資金借入金元金償還支出</t>
  </si>
  <si>
    <t>積立資産取崩収入</t>
  </si>
  <si>
    <t>長期運営資金借入金収入</t>
  </si>
  <si>
    <t>長期運営資金借入金元金償還寄附金収入</t>
  </si>
  <si>
    <t>　施設整備等資金収支差額(６)=(４)－(５)</t>
  </si>
  <si>
    <t>施設整備等支出計(５)</t>
  </si>
  <si>
    <t>設備資金借入金元金償還支出</t>
  </si>
  <si>
    <t>施設整備等収入計(４)</t>
  </si>
  <si>
    <t>固定資産売却収入</t>
  </si>
  <si>
    <t>設備資金借入金収入</t>
  </si>
  <si>
    <t>施設整備等寄附金収入</t>
  </si>
  <si>
    <t>施設整備等補助金収入</t>
  </si>
  <si>
    <t>施設整備等による収支</t>
  </si>
  <si>
    <t>資金収支計算書</t>
  </si>
  <si>
    <t>　施設整備等資金収支差額(６)=(４)－(５）</t>
  </si>
  <si>
    <t>施設整備等支出計(５)</t>
  </si>
  <si>
    <t>施設整備等による収支</t>
  </si>
  <si>
    <t>事業区分間繰入金支出</t>
  </si>
  <si>
    <t>事業区分間長期貸付金回収収入</t>
  </si>
  <si>
    <t>事業区分間長期貸付金支出</t>
  </si>
  <si>
    <t>資金収支内訳表</t>
  </si>
  <si>
    <t>事業活動内訳表</t>
  </si>
  <si>
    <t>定期預金</t>
  </si>
  <si>
    <t>介護保険事業収入</t>
  </si>
  <si>
    <t>老人福祉事業収入</t>
  </si>
  <si>
    <t>児童福祉事業収入</t>
  </si>
  <si>
    <t>保育事業収入</t>
  </si>
  <si>
    <t>生活保護事業収入</t>
  </si>
  <si>
    <t>医療事業収入</t>
  </si>
  <si>
    <t>借入金利息補助金収入</t>
  </si>
  <si>
    <t>介護保険事業収益</t>
  </si>
  <si>
    <t>老人福祉事業収益</t>
  </si>
  <si>
    <t>児童福祉事業収益</t>
  </si>
  <si>
    <t>保育事業収益</t>
  </si>
  <si>
    <t>生活保護事業収益</t>
  </si>
  <si>
    <t>医療事業収益</t>
  </si>
  <si>
    <t>受取利息配当金収入</t>
  </si>
  <si>
    <t>流動資産評価益等による資金増加額</t>
  </si>
  <si>
    <t>人件費支出</t>
  </si>
  <si>
    <t>事業費支出</t>
  </si>
  <si>
    <t>事務費支出</t>
  </si>
  <si>
    <t>就労支援事業支出</t>
  </si>
  <si>
    <t>利用者負担軽減額</t>
  </si>
  <si>
    <t>流動資産評価損等による資金減少額</t>
  </si>
  <si>
    <t>その他の施設整備等による収入</t>
  </si>
  <si>
    <t>固定資産取得支出</t>
  </si>
  <si>
    <t>その他の施設整備等による支出</t>
  </si>
  <si>
    <t>その他の活動による収入</t>
  </si>
  <si>
    <t>その他の活動による支出</t>
  </si>
  <si>
    <t>　当期資金収支差額合計(11)=(３)+(６)+(９)－(10)</t>
  </si>
  <si>
    <t>　前期末支払資金残高(12)</t>
  </si>
  <si>
    <t>　当期末支払資金残高(11)＋(12)</t>
  </si>
  <si>
    <r>
      <t>障害福祉サービス等事業</t>
    </r>
    <r>
      <rPr>
        <sz val="11"/>
        <color indexed="8"/>
        <rFont val="ＭＳ 明朝"/>
        <family val="1"/>
      </rPr>
      <t>収入</t>
    </r>
  </si>
  <si>
    <t>事業活動による収支</t>
  </si>
  <si>
    <t>その他の収入</t>
  </si>
  <si>
    <r>
      <t>事業</t>
    </r>
    <r>
      <rPr>
        <sz val="11"/>
        <color indexed="8"/>
        <rFont val="ＭＳ 明朝"/>
        <family val="1"/>
      </rPr>
      <t>活動収入計(１)</t>
    </r>
  </si>
  <si>
    <r>
      <t>支払</t>
    </r>
    <r>
      <rPr>
        <sz val="11"/>
        <color indexed="8"/>
        <rFont val="ＭＳ 明朝"/>
        <family val="1"/>
      </rPr>
      <t>利息支出</t>
    </r>
  </si>
  <si>
    <t>その他の支出</t>
  </si>
  <si>
    <r>
      <t>事業</t>
    </r>
    <r>
      <rPr>
        <sz val="11"/>
        <color indexed="8"/>
        <rFont val="ＭＳ 明朝"/>
        <family val="1"/>
      </rPr>
      <t>活動支出計(２)</t>
    </r>
  </si>
  <si>
    <r>
      <t>　事業</t>
    </r>
    <r>
      <rPr>
        <sz val="11"/>
        <color indexed="8"/>
        <rFont val="ＭＳ 明朝"/>
        <family val="1"/>
      </rPr>
      <t>活動資金収支差額(３)=(１)－(２)</t>
    </r>
  </si>
  <si>
    <r>
      <t>その他の活動</t>
    </r>
    <r>
      <rPr>
        <sz val="11"/>
        <color indexed="8"/>
        <rFont val="ＭＳ 明朝"/>
        <family val="1"/>
      </rPr>
      <t>収入計(７)</t>
    </r>
  </si>
  <si>
    <t>その他の活動による収支</t>
  </si>
  <si>
    <r>
      <t>その他の活動</t>
    </r>
    <r>
      <rPr>
        <sz val="11"/>
        <color indexed="8"/>
        <rFont val="ＭＳ 明朝"/>
        <family val="1"/>
      </rPr>
      <t>支出計(８)</t>
    </r>
  </si>
  <si>
    <r>
      <t>　その他の</t>
    </r>
    <r>
      <rPr>
        <sz val="11"/>
        <color indexed="8"/>
        <rFont val="ＭＳ 明朝"/>
        <family val="1"/>
      </rPr>
      <t>活動資金収支差額(９)=(７)－(８)</t>
    </r>
  </si>
  <si>
    <t>就労支援事業収入</t>
  </si>
  <si>
    <t>受取利息配当金収入</t>
  </si>
  <si>
    <t>流動資産評価益等による資金増加額</t>
  </si>
  <si>
    <t>人件費支出</t>
  </si>
  <si>
    <t>事業費支出</t>
  </si>
  <si>
    <t>事務費支出</t>
  </si>
  <si>
    <t>就労支援事業支出</t>
  </si>
  <si>
    <t>利用者負担軽減額</t>
  </si>
  <si>
    <t>流動資産評価損等による資金減少額</t>
  </si>
  <si>
    <t>その他の施設整備等による収入</t>
  </si>
  <si>
    <t>固定資産取得支出</t>
  </si>
  <si>
    <r>
      <t>障害福祉サービス等事業</t>
    </r>
    <r>
      <rPr>
        <sz val="11"/>
        <color indexed="8"/>
        <rFont val="ＭＳ 明朝"/>
        <family val="1"/>
      </rPr>
      <t>収入</t>
    </r>
  </si>
  <si>
    <r>
      <t>事業</t>
    </r>
    <r>
      <rPr>
        <sz val="11"/>
        <color indexed="8"/>
        <rFont val="ＭＳ 明朝"/>
        <family val="1"/>
      </rPr>
      <t>活動支出計(２)</t>
    </r>
  </si>
  <si>
    <r>
      <t>　事業</t>
    </r>
    <r>
      <rPr>
        <sz val="11"/>
        <color indexed="8"/>
        <rFont val="ＭＳ 明朝"/>
        <family val="1"/>
      </rPr>
      <t>活動資金収支差額(３)=(１)－(２)</t>
    </r>
  </si>
  <si>
    <t>人件費</t>
  </si>
  <si>
    <t>事務費</t>
  </si>
  <si>
    <t>就労支援事業費用</t>
  </si>
  <si>
    <t>利用者負担軽減額</t>
  </si>
  <si>
    <t>減価償却費</t>
  </si>
  <si>
    <t>徴収不能額</t>
  </si>
  <si>
    <t>受取利息配当金収益</t>
  </si>
  <si>
    <t>有価証券評価益</t>
  </si>
  <si>
    <t>有価証券売却益</t>
  </si>
  <si>
    <t>投資有価証券売却益</t>
  </si>
  <si>
    <t>有価証券売却損</t>
  </si>
  <si>
    <t>投資有価証券売却損</t>
  </si>
  <si>
    <t>資産評価損</t>
  </si>
  <si>
    <t>固定資産受贈額</t>
  </si>
  <si>
    <t>その他の特別収益</t>
  </si>
  <si>
    <t>基本金組入額</t>
  </si>
  <si>
    <t>固定資産売却損・処分損</t>
  </si>
  <si>
    <t>国庫補助金等特別積立金積立額</t>
  </si>
  <si>
    <t>災害損失</t>
  </si>
  <si>
    <r>
      <t>障害福祉サービス等事業</t>
    </r>
    <r>
      <rPr>
        <sz val="11"/>
        <color indexed="8"/>
        <rFont val="ＭＳ 明朝"/>
        <family val="1"/>
      </rPr>
      <t>収益</t>
    </r>
  </si>
  <si>
    <r>
      <t>その他の</t>
    </r>
    <r>
      <rPr>
        <sz val="11"/>
        <color indexed="8"/>
        <rFont val="ＭＳ 明朝"/>
        <family val="1"/>
      </rPr>
      <t>収益</t>
    </r>
  </si>
  <si>
    <r>
      <t>その他の</t>
    </r>
    <r>
      <rPr>
        <sz val="11"/>
        <color indexed="8"/>
        <rFont val="ＭＳ 明朝"/>
        <family val="1"/>
      </rPr>
      <t>費用</t>
    </r>
  </si>
  <si>
    <t>借入金利息補助金収益</t>
  </si>
  <si>
    <r>
      <t>その他のサービス</t>
    </r>
    <r>
      <rPr>
        <sz val="11"/>
        <color indexed="8"/>
        <rFont val="ＭＳ 明朝"/>
        <family val="1"/>
      </rPr>
      <t>活動外収益</t>
    </r>
  </si>
  <si>
    <r>
      <t>支払</t>
    </r>
    <r>
      <rPr>
        <sz val="11"/>
        <color indexed="8"/>
        <rFont val="ＭＳ 明朝"/>
        <family val="1"/>
      </rPr>
      <t>利息</t>
    </r>
  </si>
  <si>
    <t>施設整備等補助金収益</t>
  </si>
  <si>
    <t>施設整備等寄附金収益</t>
  </si>
  <si>
    <t>長期運営資金借入金元金償還寄附金収益</t>
  </si>
  <si>
    <t>その他の特別損失</t>
  </si>
  <si>
    <t>就労支援事業収益</t>
  </si>
  <si>
    <t>有価証券売却損</t>
  </si>
  <si>
    <t>投資有価証券売却損</t>
  </si>
  <si>
    <t>その他の特別収益</t>
  </si>
  <si>
    <t>基本金組入額</t>
  </si>
  <si>
    <t>経常経費寄附金収益</t>
  </si>
  <si>
    <r>
      <t>その他のサービス</t>
    </r>
    <r>
      <rPr>
        <sz val="11"/>
        <color indexed="8"/>
        <rFont val="ＭＳ 明朝"/>
        <family val="1"/>
      </rPr>
      <t>活動外費用</t>
    </r>
  </si>
  <si>
    <t>施設整備等寄附金収益</t>
  </si>
  <si>
    <t>未収収益</t>
  </si>
  <si>
    <t>受取手形</t>
  </si>
  <si>
    <t>貯蔵品</t>
  </si>
  <si>
    <t>医薬品</t>
  </si>
  <si>
    <r>
      <t>1年以内支払</t>
    </r>
    <r>
      <rPr>
        <sz val="10"/>
        <color indexed="8"/>
        <rFont val="ＭＳ 明朝"/>
        <family val="1"/>
      </rPr>
      <t>予定長期未払金</t>
    </r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</si>
  <si>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</si>
  <si>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</si>
  <si>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</si>
  <si>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</si>
  <si>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</si>
  <si>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</si>
  <si>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</si>
  <si>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仮払金</t>
  </si>
  <si>
    <t>その他の流動資産</t>
  </si>
  <si>
    <t>固定資産</t>
  </si>
  <si>
    <t xml:space="preserve"> 基本財産</t>
  </si>
  <si>
    <t>土地</t>
  </si>
  <si>
    <t>建物</t>
  </si>
  <si>
    <t>投資有価証券</t>
  </si>
  <si>
    <t xml:space="preserve"> その他の固定資産</t>
  </si>
  <si>
    <t>土地</t>
  </si>
  <si>
    <t>建物</t>
  </si>
  <si>
    <t>構築物</t>
  </si>
  <si>
    <t>機械及び装置</t>
  </si>
  <si>
    <t>純　　資　　産　　の　　部</t>
  </si>
  <si>
    <t>器具及び備品</t>
  </si>
  <si>
    <t>基本金</t>
  </si>
  <si>
    <t>国庫補助金等特別積立金</t>
  </si>
  <si>
    <t>その他の積立金</t>
  </si>
  <si>
    <t>（うち当期活動増減差額）</t>
  </si>
  <si>
    <t>資産の部合計</t>
  </si>
  <si>
    <r>
      <t>役員</t>
    </r>
    <r>
      <rPr>
        <sz val="11"/>
        <color indexed="8"/>
        <rFont val="ＭＳ 明朝"/>
        <family val="1"/>
      </rPr>
      <t>等短期借入金</t>
    </r>
  </si>
  <si>
    <r>
      <t>役員</t>
    </r>
    <r>
      <rPr>
        <sz val="11"/>
        <color indexed="8"/>
        <rFont val="ＭＳ 明朝"/>
        <family val="1"/>
      </rPr>
      <t>等長期借入金</t>
    </r>
  </si>
  <si>
    <r>
      <t>車輌</t>
    </r>
    <r>
      <rPr>
        <sz val="11"/>
        <color indexed="8"/>
        <rFont val="ＭＳ 明朝"/>
        <family val="1"/>
      </rPr>
      <t>運搬具</t>
    </r>
  </si>
  <si>
    <t>貸借対照表内訳表</t>
  </si>
  <si>
    <t>医薬品</t>
  </si>
  <si>
    <t>給食用材料</t>
  </si>
  <si>
    <t>固定資産</t>
  </si>
  <si>
    <t xml:space="preserve"> 基本財産</t>
  </si>
  <si>
    <t>土地</t>
  </si>
  <si>
    <t>建物</t>
  </si>
  <si>
    <t>投資有価証券</t>
  </si>
  <si>
    <t xml:space="preserve"> その他の固定資産</t>
  </si>
  <si>
    <t>資産の部合計</t>
  </si>
  <si>
    <t>基本金</t>
  </si>
  <si>
    <t>国庫補助金等特別積立金</t>
  </si>
  <si>
    <t>その他の積立金</t>
  </si>
  <si>
    <t>内部取引
消去</t>
  </si>
  <si>
    <t>授産事業支出</t>
  </si>
  <si>
    <t>授産事業費用</t>
  </si>
  <si>
    <t>○○費用</t>
  </si>
  <si>
    <t>１年以内返済予定役員等長期借入金</t>
  </si>
  <si>
    <t>投資有価証券売却収入</t>
  </si>
  <si>
    <t>積立資産取崩収入</t>
  </si>
  <si>
    <t>事業区分間長期借入金収入</t>
  </si>
  <si>
    <t>事業区分間繰入金収入</t>
  </si>
  <si>
    <t>長期貸付金支出</t>
  </si>
  <si>
    <t>事業区分間長期借入金返済支出</t>
  </si>
  <si>
    <t>投資有価証券取得支出</t>
  </si>
  <si>
    <t>○○収益</t>
  </si>
  <si>
    <t>無形リース資産</t>
  </si>
  <si>
    <t>退職給付引当資産</t>
  </si>
  <si>
    <t>（単位：円）</t>
  </si>
  <si>
    <t>予算(A)</t>
  </si>
  <si>
    <t>決算(B)</t>
  </si>
  <si>
    <t>差異(A)-(B)</t>
  </si>
  <si>
    <t>長期貸付金回収収入</t>
  </si>
  <si>
    <t>その他の活動収入計(７)</t>
  </si>
  <si>
    <t>長期貸付金支出</t>
  </si>
  <si>
    <t>積立資産支出</t>
  </si>
  <si>
    <t>当年度決算(A)</t>
  </si>
  <si>
    <t>前年度決算(B)</t>
  </si>
  <si>
    <t>増減(A)-(B)</t>
  </si>
  <si>
    <t>国庫補助金等特別積立金取崩額</t>
  </si>
  <si>
    <t>当期活動増減差額(11)=(7)+(10)</t>
  </si>
  <si>
    <t>前期繰越活動増減差額(12）</t>
  </si>
  <si>
    <t>当期末繰越活動増減差額(13)=(11)+(12)</t>
  </si>
  <si>
    <t>基本金取崩額(14)</t>
  </si>
  <si>
    <t>その他の積立金取崩額(15)</t>
  </si>
  <si>
    <t>その他の積立金積立額(16)</t>
  </si>
  <si>
    <t>次期繰越活動増減差額(17)=(13)+(14)+(15)-(16)</t>
  </si>
  <si>
    <t>その他の積立金取崩額(15)</t>
  </si>
  <si>
    <t>有形リース資産</t>
  </si>
  <si>
    <t>ソフトウェア</t>
  </si>
  <si>
    <t>投資有価証券</t>
  </si>
  <si>
    <t>有形リース資産　</t>
  </si>
  <si>
    <t>１年以内返済予定事業区分間長期借入金</t>
  </si>
  <si>
    <t>長期預り金積立資産</t>
  </si>
  <si>
    <t>国庫補助金等特別積立金取崩額（除却等）</t>
  </si>
  <si>
    <t>　当期資金収支差額合計(10)=(３)+(６)+(９)</t>
  </si>
  <si>
    <t>　前期末支払資金残高(11)</t>
  </si>
  <si>
    <t>　当期末支払資金残高(10)＋(11)</t>
  </si>
  <si>
    <t>（自）平成26年4月1日　（至）平成27年3月31日</t>
  </si>
  <si>
    <t>（自）平成26年4月1日　（至）平成27年3月31日</t>
  </si>
  <si>
    <t>平成27年3月31日現在</t>
  </si>
  <si>
    <t>保育所施設設備整備</t>
  </si>
  <si>
    <t>保育所繰越積立資産</t>
  </si>
  <si>
    <t>保育所繰越積立資産</t>
  </si>
  <si>
    <t>保育所施設・整備積立資金</t>
  </si>
  <si>
    <t>項目</t>
  </si>
  <si>
    <t>G</t>
  </si>
  <si>
    <t>H</t>
  </si>
  <si>
    <t>I</t>
  </si>
  <si>
    <t>J</t>
  </si>
  <si>
    <t>（E-F)-(G-H)</t>
  </si>
  <si>
    <t>A</t>
  </si>
  <si>
    <t>B</t>
  </si>
  <si>
    <t>C</t>
  </si>
  <si>
    <t>D</t>
  </si>
  <si>
    <t>E</t>
  </si>
  <si>
    <t>F</t>
  </si>
  <si>
    <t>チェック</t>
  </si>
  <si>
    <t>A=B＝（E-F)-(G-H)</t>
  </si>
  <si>
    <t>○</t>
  </si>
  <si>
    <t>C=D=I=J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</si>
</sst>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;\-#,##0;&quot;-&quot;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2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"/>
      <family val="1"/>
    </font>
    <font>
      <strike/>
      <sz val="11"/>
      <color indexed="10"/>
      <name val="ＭＳ 明朝"/>
      <family val="1"/>
    </font>
    <font>
      <sz val="13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trike/>
      <sz val="11"/>
      <color rgb="FFFF0000"/>
      <name val="ＭＳ 明朝"/>
      <family val="1"/>
    </font>
    <font>
      <sz val="13"/>
      <color theme="1"/>
      <name val="ＭＳ 明朝"/>
      <family val="1"/>
    </font>
    <font>
      <sz val="14"/>
      <color theme="1"/>
      <name val="Calibri"/>
      <family val="3"/>
    </font>
    <font>
      <sz val="14"/>
      <color theme="1"/>
      <name val="ＭＳ ゴシック"/>
      <family val="3"/>
    </font>
    <font>
      <sz val="8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rgb="FFFF0000"/>
      </left>
      <right style="hair"/>
      <top style="thin">
        <color rgb="FFFF0000"/>
      </top>
      <bottom>
        <color indexed="63"/>
      </bottom>
    </border>
    <border>
      <left style="thin">
        <color rgb="FFFF0000"/>
      </left>
      <right style="hair"/>
      <top>
        <color indexed="63"/>
      </top>
      <bottom>
        <color indexed="63"/>
      </bottom>
    </border>
    <border>
      <left style="thin">
        <color rgb="FFFF0000"/>
      </left>
      <right style="hair"/>
      <top>
        <color indexed="63"/>
      </top>
      <bottom style="thin">
        <color rgb="FFFF0000"/>
      </bottom>
    </border>
    <border>
      <left style="dotted">
        <color rgb="FFFF0000"/>
      </left>
      <right style="hair"/>
      <top style="dotted">
        <color rgb="FFFF0000"/>
      </top>
      <bottom>
        <color indexed="63"/>
      </bottom>
    </border>
    <border>
      <left style="thin">
        <color rgb="FFFF0000"/>
      </left>
      <right style="hair"/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hair"/>
      <right style="dotted">
        <color rgb="FFFF0000"/>
      </right>
      <top style="dotted">
        <color rgb="FFFF0000"/>
      </top>
      <bottom>
        <color indexed="63"/>
      </bottom>
    </border>
    <border>
      <left style="thin">
        <color rgb="FFFF0000"/>
      </left>
      <right style="thin"/>
      <top>
        <color indexed="63"/>
      </top>
      <bottom style="thin">
        <color rgb="FFFF0000"/>
      </bottom>
    </border>
    <border>
      <left style="thin"/>
      <right style="thin">
        <color rgb="FFFF0000"/>
      </right>
      <top>
        <color indexed="63"/>
      </top>
      <bottom style="thin">
        <color rgb="FFFF0000"/>
      </bottom>
    </border>
    <border>
      <left style="hair"/>
      <right style="thin">
        <color rgb="FFFF0000"/>
      </right>
      <top style="thin">
        <color rgb="FFFF0000"/>
      </top>
      <bottom>
        <color indexed="63"/>
      </bottom>
    </border>
    <border>
      <left style="hair"/>
      <right style="thin">
        <color rgb="FFFF0000"/>
      </right>
      <top>
        <color indexed="63"/>
      </top>
      <bottom>
        <color indexed="63"/>
      </bottom>
    </border>
    <border>
      <left style="hair"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hair"/>
      <right style="thin">
        <color rgb="FFFF0000"/>
      </right>
      <top style="thin">
        <color rgb="FFFF0000"/>
      </top>
      <bottom style="thin">
        <color rgb="FFFF0000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55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57" fillId="0" borderId="12" xfId="0" applyFont="1" applyFill="1" applyBorder="1" applyAlignment="1">
      <alignment horizontal="left" vertical="center" shrinkToFit="1"/>
    </xf>
    <xf numFmtId="0" fontId="57" fillId="0" borderId="12" xfId="0" applyFont="1" applyFill="1" applyBorder="1" applyAlignment="1">
      <alignment vertical="center" shrinkToFit="1"/>
    </xf>
    <xf numFmtId="0" fontId="57" fillId="0" borderId="0" xfId="0" applyFont="1" applyFill="1" applyAlignment="1">
      <alignment vertical="center" shrinkToFit="1"/>
    </xf>
    <xf numFmtId="0" fontId="57" fillId="0" borderId="0" xfId="0" applyFont="1" applyFill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14" xfId="0" applyFont="1" applyFill="1" applyBorder="1" applyAlignment="1">
      <alignment horizontal="center" vertical="center" shrinkToFit="1"/>
    </xf>
    <xf numFmtId="0" fontId="57" fillId="0" borderId="15" xfId="0" applyFont="1" applyFill="1" applyBorder="1" applyAlignment="1">
      <alignment vertical="center" shrinkToFit="1"/>
    </xf>
    <xf numFmtId="0" fontId="57" fillId="0" borderId="16" xfId="0" applyFont="1" applyFill="1" applyBorder="1" applyAlignment="1">
      <alignment vertical="center" shrinkToFit="1"/>
    </xf>
    <xf numFmtId="0" fontId="57" fillId="0" borderId="15" xfId="0" applyFont="1" applyFill="1" applyBorder="1" applyAlignment="1">
      <alignment horizontal="left" vertical="center" shrinkToFit="1"/>
    </xf>
    <xf numFmtId="0" fontId="57" fillId="0" borderId="15" xfId="0" applyFont="1" applyFill="1" applyBorder="1" applyAlignment="1">
      <alignment vertical="center" shrinkToFit="1"/>
    </xf>
    <xf numFmtId="0" fontId="57" fillId="0" borderId="2" xfId="0" applyFont="1" applyFill="1" applyBorder="1" applyAlignment="1">
      <alignment horizontal="left" vertical="center" shrinkToFit="1"/>
    </xf>
    <xf numFmtId="0" fontId="57" fillId="0" borderId="0" xfId="0" applyFont="1" applyFill="1" applyBorder="1" applyAlignment="1">
      <alignment vertical="center" shrinkToFit="1"/>
    </xf>
    <xf numFmtId="0" fontId="57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horizontal="left" vertical="center" shrinkToFit="1"/>
    </xf>
    <xf numFmtId="0" fontId="57" fillId="0" borderId="17" xfId="0" applyFont="1" applyFill="1" applyBorder="1" applyAlignment="1">
      <alignment horizontal="center" vertical="center" shrinkToFit="1"/>
    </xf>
    <xf numFmtId="0" fontId="57" fillId="0" borderId="17" xfId="0" applyFont="1" applyFill="1" applyBorder="1" applyAlignment="1">
      <alignment horizontal="center" vertical="center" shrinkToFit="1"/>
    </xf>
    <xf numFmtId="0" fontId="57" fillId="0" borderId="15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Continuous" vertical="center" shrinkToFit="1"/>
    </xf>
    <xf numFmtId="0" fontId="57" fillId="0" borderId="14" xfId="0" applyFont="1" applyFill="1" applyBorder="1" applyAlignment="1">
      <alignment horizontal="centerContinuous" vertical="center" shrinkToFit="1"/>
    </xf>
    <xf numFmtId="0" fontId="57" fillId="0" borderId="18" xfId="0" applyFont="1" applyFill="1" applyBorder="1" applyAlignment="1">
      <alignment vertical="center" shrinkToFit="1"/>
    </xf>
    <xf numFmtId="0" fontId="57" fillId="0" borderId="19" xfId="0" applyFont="1" applyFill="1" applyBorder="1" applyAlignment="1">
      <alignment vertical="center" shrinkToFit="1"/>
    </xf>
    <xf numFmtId="0" fontId="57" fillId="0" borderId="20" xfId="0" applyFont="1" applyFill="1" applyBorder="1" applyAlignment="1">
      <alignment horizontal="left" vertical="center" indent="1" shrinkToFit="1"/>
    </xf>
    <xf numFmtId="0" fontId="57" fillId="0" borderId="21" xfId="0" applyFont="1" applyFill="1" applyBorder="1" applyAlignment="1">
      <alignment horizontal="left" vertical="center" indent="1" shrinkToFit="1"/>
    </xf>
    <xf numFmtId="0" fontId="57" fillId="0" borderId="22" xfId="0" applyFont="1" applyFill="1" applyBorder="1" applyAlignment="1">
      <alignment horizontal="left" vertical="center" indent="1" shrinkToFit="1"/>
    </xf>
    <xf numFmtId="0" fontId="57" fillId="0" borderId="12" xfId="0" applyFont="1" applyFill="1" applyBorder="1" applyAlignment="1">
      <alignment horizontal="left" vertical="center" indent="1" shrinkToFit="1"/>
    </xf>
    <xf numFmtId="0" fontId="57" fillId="0" borderId="22" xfId="0" applyFont="1" applyFill="1" applyBorder="1" applyAlignment="1">
      <alignment vertical="center" shrinkToFit="1"/>
    </xf>
    <xf numFmtId="0" fontId="57" fillId="0" borderId="23" xfId="0" applyFont="1" applyFill="1" applyBorder="1" applyAlignment="1">
      <alignment horizontal="left" vertical="center" indent="1" shrinkToFit="1"/>
    </xf>
    <xf numFmtId="0" fontId="57" fillId="0" borderId="21" xfId="0" applyFont="1" applyFill="1" applyBorder="1" applyAlignment="1">
      <alignment vertical="center" shrinkToFit="1"/>
    </xf>
    <xf numFmtId="0" fontId="57" fillId="0" borderId="24" xfId="0" applyFont="1" applyFill="1" applyBorder="1" applyAlignment="1">
      <alignment horizontal="left" vertical="center" indent="1" shrinkToFit="1"/>
    </xf>
    <xf numFmtId="0" fontId="57" fillId="0" borderId="25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vertical="center" shrinkToFit="1"/>
    </xf>
    <xf numFmtId="0" fontId="57" fillId="0" borderId="26" xfId="0" applyFont="1" applyFill="1" applyBorder="1" applyAlignment="1">
      <alignment vertical="center" shrinkToFit="1"/>
    </xf>
    <xf numFmtId="0" fontId="57" fillId="0" borderId="27" xfId="0" applyFont="1" applyFill="1" applyBorder="1" applyAlignment="1">
      <alignment horizontal="left" vertical="center" indent="1" shrinkToFit="1"/>
    </xf>
    <xf numFmtId="0" fontId="57" fillId="0" borderId="27" xfId="0" applyFont="1" applyFill="1" applyBorder="1" applyAlignment="1">
      <alignment vertical="center" shrinkToFit="1"/>
    </xf>
    <xf numFmtId="0" fontId="57" fillId="0" borderId="0" xfId="0" applyFont="1" applyFill="1" applyAlignment="1">
      <alignment horizontal="center" vertical="center" shrinkToFit="1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 shrinkToFit="1"/>
    </xf>
    <xf numFmtId="0" fontId="57" fillId="0" borderId="14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horizontal="left" vertical="center" indent="1" shrinkToFit="1"/>
    </xf>
    <xf numFmtId="0" fontId="13" fillId="0" borderId="24" xfId="0" applyFont="1" applyFill="1" applyBorder="1" applyAlignment="1">
      <alignment horizontal="left" vertical="center" indent="1" shrinkToFit="1"/>
    </xf>
    <xf numFmtId="0" fontId="57" fillId="0" borderId="28" xfId="0" applyFont="1" applyFill="1" applyBorder="1" applyAlignment="1">
      <alignment horizontal="left" vertical="center" indent="1" shrinkToFit="1"/>
    </xf>
    <xf numFmtId="0" fontId="57" fillId="0" borderId="29" xfId="0" applyFont="1" applyFill="1" applyBorder="1" applyAlignment="1">
      <alignment horizontal="left" vertical="center" indent="1" shrinkToFit="1"/>
    </xf>
    <xf numFmtId="0" fontId="57" fillId="0" borderId="30" xfId="0" applyFont="1" applyFill="1" applyBorder="1" applyAlignment="1">
      <alignment horizontal="left" vertical="center" indent="1" shrinkToFit="1"/>
    </xf>
    <xf numFmtId="0" fontId="57" fillId="0" borderId="31" xfId="0" applyFont="1" applyFill="1" applyBorder="1" applyAlignment="1">
      <alignment horizontal="left" vertical="center" indent="1" shrinkToFit="1"/>
    </xf>
    <xf numFmtId="0" fontId="57" fillId="0" borderId="32" xfId="0" applyFont="1" applyFill="1" applyBorder="1" applyAlignment="1">
      <alignment horizontal="left" vertical="center" indent="1" shrinkToFit="1"/>
    </xf>
    <xf numFmtId="0" fontId="0" fillId="6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0" xfId="0" applyAlignment="1">
      <alignment/>
    </xf>
    <xf numFmtId="0" fontId="0" fillId="10" borderId="13" xfId="0" applyFill="1" applyBorder="1" applyAlignment="1">
      <alignment horizontal="centerContinuous"/>
    </xf>
    <xf numFmtId="0" fontId="0" fillId="10" borderId="33" xfId="0" applyFill="1" applyBorder="1" applyAlignment="1">
      <alignment horizontal="centerContinuous"/>
    </xf>
    <xf numFmtId="38" fontId="0" fillId="0" borderId="14" xfId="0" applyNumberFormat="1" applyBorder="1" applyAlignment="1">
      <alignment shrinkToFit="1"/>
    </xf>
    <xf numFmtId="0" fontId="0" fillId="0" borderId="0" xfId="0" applyAlignment="1">
      <alignment shrinkToFit="1"/>
    </xf>
    <xf numFmtId="0" fontId="0" fillId="0" borderId="13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14" xfId="0" applyBorder="1" applyAlignment="1">
      <alignment horizontal="center"/>
    </xf>
    <xf numFmtId="38" fontId="57" fillId="0" borderId="0" xfId="58" applyFont="1" applyFill="1" applyAlignment="1">
      <alignment vertical="center" shrinkToFit="1"/>
    </xf>
    <xf numFmtId="38" fontId="57" fillId="0" borderId="0" xfId="58" applyFont="1" applyFill="1" applyAlignment="1">
      <alignment horizontal="center" vertical="center" shrinkToFit="1"/>
    </xf>
    <xf numFmtId="38" fontId="57" fillId="0" borderId="0" xfId="58" applyFont="1" applyFill="1" applyAlignment="1">
      <alignment horizontal="right" vertical="center"/>
    </xf>
    <xf numFmtId="38" fontId="57" fillId="0" borderId="0" xfId="58" applyFont="1" applyFill="1" applyAlignment="1">
      <alignment horizontal="center" vertical="center"/>
    </xf>
    <xf numFmtId="38" fontId="57" fillId="0" borderId="17" xfId="58" applyFont="1" applyFill="1" applyBorder="1" applyAlignment="1">
      <alignment horizontal="center" vertical="center" shrinkToFit="1"/>
    </xf>
    <xf numFmtId="38" fontId="57" fillId="0" borderId="17" xfId="58" applyFont="1" applyFill="1" applyBorder="1" applyAlignment="1">
      <alignment horizontal="right" vertical="center" shrinkToFit="1"/>
    </xf>
    <xf numFmtId="38" fontId="58" fillId="0" borderId="34" xfId="58" applyFont="1" applyFill="1" applyBorder="1" applyAlignment="1">
      <alignment vertical="center" shrinkToFit="1"/>
    </xf>
    <xf numFmtId="38" fontId="58" fillId="0" borderId="21" xfId="58" applyFont="1" applyFill="1" applyBorder="1" applyAlignment="1">
      <alignment vertical="center" shrinkToFit="1"/>
    </xf>
    <xf numFmtId="38" fontId="58" fillId="0" borderId="21" xfId="58" applyFont="1" applyFill="1" applyBorder="1" applyAlignment="1">
      <alignment horizontal="center" vertical="center" shrinkToFit="1"/>
    </xf>
    <xf numFmtId="38" fontId="58" fillId="0" borderId="12" xfId="58" applyFont="1" applyFill="1" applyBorder="1" applyAlignment="1">
      <alignment vertical="center" shrinkToFit="1"/>
    </xf>
    <xf numFmtId="38" fontId="58" fillId="0" borderId="12" xfId="58" applyFont="1" applyFill="1" applyBorder="1" applyAlignment="1">
      <alignment horizontal="center" vertical="center" shrinkToFit="1"/>
    </xf>
    <xf numFmtId="38" fontId="58" fillId="0" borderId="35" xfId="58" applyFont="1" applyFill="1" applyBorder="1" applyAlignment="1">
      <alignment vertical="center" shrinkToFit="1"/>
    </xf>
    <xf numFmtId="38" fontId="58" fillId="0" borderId="14" xfId="58" applyFont="1" applyFill="1" applyBorder="1" applyAlignment="1">
      <alignment vertical="center" shrinkToFit="1"/>
    </xf>
    <xf numFmtId="38" fontId="58" fillId="0" borderId="36" xfId="58" applyFont="1" applyFill="1" applyBorder="1" applyAlignment="1">
      <alignment vertical="center" shrinkToFit="1"/>
    </xf>
    <xf numFmtId="38" fontId="58" fillId="0" borderId="15" xfId="58" applyFont="1" applyFill="1" applyBorder="1" applyAlignment="1">
      <alignment vertical="center" shrinkToFit="1"/>
    </xf>
    <xf numFmtId="38" fontId="58" fillId="0" borderId="15" xfId="58" applyFont="1" applyFill="1" applyBorder="1" applyAlignment="1">
      <alignment horizontal="center" vertical="center" shrinkToFit="1"/>
    </xf>
    <xf numFmtId="38" fontId="58" fillId="0" borderId="37" xfId="58" applyFont="1" applyFill="1" applyBorder="1" applyAlignment="1">
      <alignment vertical="center" shrinkToFit="1"/>
    </xf>
    <xf numFmtId="38" fontId="58" fillId="0" borderId="24" xfId="58" applyFont="1" applyFill="1" applyBorder="1" applyAlignment="1">
      <alignment horizontal="center" vertical="center" shrinkToFit="1"/>
    </xf>
    <xf numFmtId="38" fontId="57" fillId="0" borderId="0" xfId="58" applyFont="1" applyFill="1" applyAlignment="1">
      <alignment horizontal="centerContinuous" vertical="center" shrinkToFit="1"/>
    </xf>
    <xf numFmtId="38" fontId="57" fillId="0" borderId="14" xfId="58" applyFont="1" applyFill="1" applyBorder="1" applyAlignment="1">
      <alignment horizontal="centerContinuous" vertical="center" shrinkToFit="1"/>
    </xf>
    <xf numFmtId="38" fontId="57" fillId="0" borderId="38" xfId="58" applyFont="1" applyFill="1" applyBorder="1" applyAlignment="1">
      <alignment horizontal="center" vertical="center" shrinkToFit="1"/>
    </xf>
    <xf numFmtId="38" fontId="57" fillId="0" borderId="15" xfId="58" applyFont="1" applyFill="1" applyBorder="1" applyAlignment="1">
      <alignment vertical="center" shrinkToFit="1"/>
    </xf>
    <xf numFmtId="38" fontId="57" fillId="0" borderId="18" xfId="58" applyFont="1" applyFill="1" applyBorder="1" applyAlignment="1">
      <alignment horizontal="center" vertical="center" shrinkToFit="1"/>
    </xf>
    <xf numFmtId="38" fontId="57" fillId="0" borderId="39" xfId="58" applyFont="1" applyFill="1" applyBorder="1" applyAlignment="1">
      <alignment horizontal="center" vertical="center" shrinkToFit="1"/>
    </xf>
    <xf numFmtId="38" fontId="57" fillId="0" borderId="40" xfId="58" applyFont="1" applyFill="1" applyBorder="1" applyAlignment="1">
      <alignment horizontal="center" vertical="center" shrinkToFit="1"/>
    </xf>
    <xf numFmtId="38" fontId="57" fillId="0" borderId="12" xfId="58" applyFont="1" applyFill="1" applyBorder="1" applyAlignment="1">
      <alignment vertical="center" shrinkToFit="1"/>
    </xf>
    <xf numFmtId="38" fontId="57" fillId="0" borderId="22" xfId="58" applyFont="1" applyFill="1" applyBorder="1" applyAlignment="1">
      <alignment horizontal="center" vertical="center" shrinkToFit="1"/>
    </xf>
    <xf numFmtId="38" fontId="58" fillId="0" borderId="41" xfId="58" applyFont="1" applyFill="1" applyBorder="1" applyAlignment="1">
      <alignment vertical="center" shrinkToFit="1"/>
    </xf>
    <xf numFmtId="38" fontId="58" fillId="0" borderId="42" xfId="58" applyFont="1" applyFill="1" applyBorder="1" applyAlignment="1">
      <alignment vertical="center" shrinkToFit="1"/>
    </xf>
    <xf numFmtId="38" fontId="58" fillId="0" borderId="43" xfId="58" applyFont="1" applyFill="1" applyBorder="1" applyAlignment="1">
      <alignment vertical="center" shrinkToFit="1"/>
    </xf>
    <xf numFmtId="38" fontId="57" fillId="0" borderId="35" xfId="58" applyFont="1" applyFill="1" applyBorder="1" applyAlignment="1">
      <alignment vertical="center" shrinkToFit="1"/>
    </xf>
    <xf numFmtId="38" fontId="58" fillId="0" borderId="19" xfId="58" applyFont="1" applyFill="1" applyBorder="1" applyAlignment="1">
      <alignment vertical="center" shrinkToFit="1"/>
    </xf>
    <xf numFmtId="38" fontId="58" fillId="0" borderId="44" xfId="58" applyFont="1" applyFill="1" applyBorder="1" applyAlignment="1">
      <alignment vertical="center" shrinkToFit="1"/>
    </xf>
    <xf numFmtId="38" fontId="58" fillId="0" borderId="39" xfId="58" applyFont="1" applyFill="1" applyBorder="1" applyAlignment="1">
      <alignment vertical="center" shrinkToFit="1"/>
    </xf>
    <xf numFmtId="38" fontId="58" fillId="0" borderId="45" xfId="58" applyFont="1" applyFill="1" applyBorder="1" applyAlignment="1">
      <alignment vertical="center" shrinkToFit="1"/>
    </xf>
    <xf numFmtId="38" fontId="58" fillId="0" borderId="46" xfId="58" applyFont="1" applyFill="1" applyBorder="1" applyAlignment="1">
      <alignment vertical="center" shrinkToFit="1"/>
    </xf>
    <xf numFmtId="38" fontId="57" fillId="0" borderId="12" xfId="58" applyFont="1" applyFill="1" applyBorder="1" applyAlignment="1">
      <alignment horizontal="left" vertical="center" indent="1" shrinkToFit="1"/>
    </xf>
    <xf numFmtId="38" fontId="58" fillId="0" borderId="22" xfId="58" applyFont="1" applyFill="1" applyBorder="1" applyAlignment="1">
      <alignment vertical="center" shrinkToFit="1"/>
    </xf>
    <xf numFmtId="38" fontId="58" fillId="0" borderId="47" xfId="58" applyFont="1" applyFill="1" applyBorder="1" applyAlignment="1">
      <alignment vertical="center" shrinkToFit="1"/>
    </xf>
    <xf numFmtId="38" fontId="58" fillId="0" borderId="48" xfId="58" applyFont="1" applyFill="1" applyBorder="1" applyAlignment="1">
      <alignment vertical="center" shrinkToFit="1"/>
    </xf>
    <xf numFmtId="38" fontId="57" fillId="0" borderId="49" xfId="58" applyFont="1" applyFill="1" applyBorder="1" applyAlignment="1">
      <alignment horizontal="left" vertical="center" indent="1" shrinkToFit="1"/>
    </xf>
    <xf numFmtId="38" fontId="58" fillId="0" borderId="50" xfId="58" applyFont="1" applyFill="1" applyBorder="1" applyAlignment="1">
      <alignment vertical="center" shrinkToFit="1"/>
    </xf>
    <xf numFmtId="38" fontId="58" fillId="0" borderId="51" xfId="58" applyFont="1" applyFill="1" applyBorder="1" applyAlignment="1">
      <alignment vertical="center" shrinkToFit="1"/>
    </xf>
    <xf numFmtId="38" fontId="57" fillId="0" borderId="52" xfId="58" applyFont="1" applyFill="1" applyBorder="1" applyAlignment="1">
      <alignment horizontal="left" vertical="center" indent="1" shrinkToFit="1"/>
    </xf>
    <xf numFmtId="38" fontId="58" fillId="0" borderId="53" xfId="58" applyFont="1" applyFill="1" applyBorder="1" applyAlignment="1">
      <alignment vertical="center" shrinkToFit="1"/>
    </xf>
    <xf numFmtId="38" fontId="58" fillId="0" borderId="54" xfId="58" applyFont="1" applyFill="1" applyBorder="1" applyAlignment="1">
      <alignment vertical="center" shrinkToFit="1"/>
    </xf>
    <xf numFmtId="38" fontId="57" fillId="0" borderId="55" xfId="58" applyFont="1" applyFill="1" applyBorder="1" applyAlignment="1">
      <alignment horizontal="left" vertical="center" indent="1" shrinkToFit="1"/>
    </xf>
    <xf numFmtId="38" fontId="58" fillId="0" borderId="56" xfId="58" applyFont="1" applyFill="1" applyBorder="1" applyAlignment="1">
      <alignment vertical="center" shrinkToFit="1"/>
    </xf>
    <xf numFmtId="38" fontId="58" fillId="0" borderId="57" xfId="58" applyFont="1" applyFill="1" applyBorder="1" applyAlignment="1">
      <alignment vertical="center" shrinkToFit="1"/>
    </xf>
    <xf numFmtId="38" fontId="58" fillId="0" borderId="58" xfId="58" applyFont="1" applyFill="1" applyBorder="1" applyAlignment="1">
      <alignment vertical="center" shrinkToFit="1"/>
    </xf>
    <xf numFmtId="38" fontId="58" fillId="0" borderId="59" xfId="58" applyFont="1" applyFill="1" applyBorder="1" applyAlignment="1">
      <alignment vertical="center" shrinkToFit="1"/>
    </xf>
    <xf numFmtId="38" fontId="57" fillId="0" borderId="60" xfId="58" applyFont="1" applyFill="1" applyBorder="1" applyAlignment="1">
      <alignment horizontal="left" vertical="center" indent="1" shrinkToFit="1"/>
    </xf>
    <xf numFmtId="38" fontId="58" fillId="0" borderId="61" xfId="58" applyFont="1" applyFill="1" applyBorder="1" applyAlignment="1">
      <alignment vertical="center" shrinkToFit="1"/>
    </xf>
    <xf numFmtId="38" fontId="59" fillId="0" borderId="12" xfId="58" applyFont="1" applyFill="1" applyBorder="1" applyAlignment="1">
      <alignment horizontal="left" vertical="center" indent="1" shrinkToFit="1"/>
    </xf>
    <xf numFmtId="38" fontId="58" fillId="0" borderId="62" xfId="58" applyFont="1" applyFill="1" applyBorder="1" applyAlignment="1">
      <alignment vertical="center" shrinkToFit="1"/>
    </xf>
    <xf numFmtId="38" fontId="57" fillId="0" borderId="14" xfId="58" applyFont="1" applyFill="1" applyBorder="1" applyAlignment="1">
      <alignment horizontal="center" vertical="center" shrinkToFit="1"/>
    </xf>
    <xf numFmtId="38" fontId="58" fillId="0" borderId="25" xfId="58" applyFont="1" applyFill="1" applyBorder="1" applyAlignment="1">
      <alignment vertical="center" shrinkToFit="1"/>
    </xf>
    <xf numFmtId="38" fontId="58" fillId="0" borderId="63" xfId="58" applyFont="1" applyFill="1" applyBorder="1" applyAlignment="1">
      <alignment vertical="center" shrinkToFit="1"/>
    </xf>
    <xf numFmtId="38" fontId="58" fillId="0" borderId="64" xfId="58" applyFont="1" applyFill="1" applyBorder="1" applyAlignment="1">
      <alignment vertical="center" shrinkToFit="1"/>
    </xf>
    <xf numFmtId="38" fontId="57" fillId="0" borderId="25" xfId="58" applyFont="1" applyFill="1" applyBorder="1" applyAlignment="1">
      <alignment horizontal="centerContinuous" vertical="center" shrinkToFit="1"/>
    </xf>
    <xf numFmtId="38" fontId="57" fillId="0" borderId="63" xfId="58" applyFont="1" applyFill="1" applyBorder="1" applyAlignment="1">
      <alignment horizontal="centerContinuous" vertical="center" shrinkToFit="1"/>
    </xf>
    <xf numFmtId="38" fontId="57" fillId="0" borderId="64" xfId="58" applyFont="1" applyFill="1" applyBorder="1" applyAlignment="1">
      <alignment horizontal="centerContinuous" vertical="center" shrinkToFit="1"/>
    </xf>
    <xf numFmtId="38" fontId="57" fillId="0" borderId="21" xfId="58" applyFont="1" applyFill="1" applyBorder="1" applyAlignment="1">
      <alignment vertical="center" shrinkToFit="1"/>
    </xf>
    <xf numFmtId="38" fontId="58" fillId="0" borderId="18" xfId="58" applyFont="1" applyFill="1" applyBorder="1" applyAlignment="1">
      <alignment vertical="center" shrinkToFit="1"/>
    </xf>
    <xf numFmtId="38" fontId="58" fillId="0" borderId="38" xfId="58" applyFont="1" applyFill="1" applyBorder="1" applyAlignment="1">
      <alignment vertical="center" shrinkToFit="1"/>
    </xf>
    <xf numFmtId="38" fontId="58" fillId="0" borderId="65" xfId="58" applyFont="1" applyFill="1" applyBorder="1" applyAlignment="1">
      <alignment vertical="center" shrinkToFit="1"/>
    </xf>
    <xf numFmtId="38" fontId="57" fillId="0" borderId="0" xfId="58" applyFont="1" applyFill="1" applyBorder="1" applyAlignment="1">
      <alignment vertical="center" shrinkToFit="1"/>
    </xf>
    <xf numFmtId="38" fontId="58" fillId="0" borderId="13" xfId="58" applyFont="1" applyFill="1" applyBorder="1" applyAlignment="1">
      <alignment vertical="center" shrinkToFit="1"/>
    </xf>
    <xf numFmtId="38" fontId="58" fillId="0" borderId="33" xfId="58" applyFont="1" applyFill="1" applyBorder="1" applyAlignment="1">
      <alignment vertical="center" shrinkToFit="1"/>
    </xf>
    <xf numFmtId="38" fontId="58" fillId="0" borderId="0" xfId="58" applyFont="1" applyFill="1" applyAlignment="1">
      <alignment vertical="center" shrinkToFit="1"/>
    </xf>
    <xf numFmtId="38" fontId="58" fillId="0" borderId="12" xfId="58" applyFont="1" applyFill="1" applyBorder="1" applyAlignment="1">
      <alignment horizontal="right" vertical="center" shrinkToFit="1"/>
    </xf>
    <xf numFmtId="38" fontId="58" fillId="0" borderId="14" xfId="58" applyFont="1" applyFill="1" applyBorder="1" applyAlignment="1">
      <alignment horizontal="center" vertical="center" shrinkToFit="1"/>
    </xf>
    <xf numFmtId="38" fontId="57" fillId="0" borderId="0" xfId="58" applyFont="1" applyFill="1" applyAlignment="1">
      <alignment horizontal="right" vertical="center" shrinkToFit="1"/>
    </xf>
    <xf numFmtId="38" fontId="58" fillId="0" borderId="16" xfId="58" applyFont="1" applyFill="1" applyBorder="1" applyAlignment="1">
      <alignment vertical="center" shrinkToFit="1"/>
    </xf>
    <xf numFmtId="38" fontId="60" fillId="0" borderId="0" xfId="58" applyFont="1" applyFill="1" applyAlignment="1">
      <alignment horizontal="right" vertical="center"/>
    </xf>
    <xf numFmtId="38" fontId="58" fillId="0" borderId="12" xfId="58" applyFont="1" applyFill="1" applyBorder="1" applyAlignment="1">
      <alignment horizontal="left" vertical="center" shrinkToFit="1"/>
    </xf>
    <xf numFmtId="38" fontId="58" fillId="0" borderId="33" xfId="58" applyFont="1" applyFill="1" applyBorder="1" applyAlignment="1">
      <alignment horizontal="center" vertical="center" shrinkToFit="1"/>
    </xf>
    <xf numFmtId="38" fontId="58" fillId="0" borderId="33" xfId="58" applyFont="1" applyFill="1" applyBorder="1" applyAlignment="1">
      <alignment horizontal="left" vertical="center" shrinkToFit="1"/>
    </xf>
    <xf numFmtId="38" fontId="58" fillId="0" borderId="2" xfId="58" applyFont="1" applyFill="1" applyBorder="1" applyAlignment="1">
      <alignment horizontal="left" vertical="center" shrinkToFit="1"/>
    </xf>
    <xf numFmtId="38" fontId="58" fillId="0" borderId="2" xfId="58" applyFont="1" applyFill="1" applyBorder="1" applyAlignment="1">
      <alignment vertical="center" shrinkToFit="1"/>
    </xf>
    <xf numFmtId="38" fontId="58" fillId="0" borderId="2" xfId="58" applyFont="1" applyFill="1" applyBorder="1" applyAlignment="1">
      <alignment horizontal="center" vertical="center" shrinkToFit="1"/>
    </xf>
    <xf numFmtId="38" fontId="58" fillId="0" borderId="66" xfId="58" applyFont="1" applyFill="1" applyBorder="1" applyAlignment="1">
      <alignment vertical="center" shrinkToFit="1"/>
    </xf>
    <xf numFmtId="38" fontId="58" fillId="0" borderId="66" xfId="58" applyFont="1" applyFill="1" applyBorder="1" applyAlignment="1">
      <alignment horizontal="left" vertical="center" shrinkToFit="1"/>
    </xf>
    <xf numFmtId="38" fontId="58" fillId="0" borderId="67" xfId="58" applyFont="1" applyFill="1" applyBorder="1" applyAlignment="1">
      <alignment vertical="center" shrinkToFit="1"/>
    </xf>
    <xf numFmtId="38" fontId="58" fillId="0" borderId="67" xfId="58" applyFont="1" applyFill="1" applyBorder="1" applyAlignment="1">
      <alignment horizontal="left" vertical="center" shrinkToFit="1"/>
    </xf>
    <xf numFmtId="38" fontId="58" fillId="0" borderId="68" xfId="58" applyFont="1" applyFill="1" applyBorder="1" applyAlignment="1">
      <alignment vertical="center" shrinkToFit="1"/>
    </xf>
    <xf numFmtId="38" fontId="58" fillId="0" borderId="69" xfId="58" applyFont="1" applyFill="1" applyBorder="1" applyAlignment="1">
      <alignment horizontal="center" vertical="center" shrinkToFit="1"/>
    </xf>
    <xf numFmtId="38" fontId="61" fillId="0" borderId="0" xfId="58" applyFont="1" applyFill="1" applyBorder="1" applyAlignment="1">
      <alignment horizontal="center" vertical="center" shrinkToFit="1"/>
    </xf>
    <xf numFmtId="38" fontId="57" fillId="0" borderId="14" xfId="58" applyFont="1" applyFill="1" applyBorder="1" applyAlignment="1">
      <alignment vertical="center" shrinkToFit="1"/>
    </xf>
    <xf numFmtId="38" fontId="57" fillId="0" borderId="16" xfId="58" applyFont="1" applyFill="1" applyBorder="1" applyAlignment="1">
      <alignment vertical="center" shrinkToFit="1"/>
    </xf>
    <xf numFmtId="38" fontId="58" fillId="0" borderId="24" xfId="58" applyFont="1" applyFill="1" applyBorder="1" applyAlignment="1">
      <alignment vertical="center" shrinkToFit="1"/>
    </xf>
    <xf numFmtId="38" fontId="57" fillId="0" borderId="37" xfId="58" applyFont="1" applyFill="1" applyBorder="1" applyAlignment="1">
      <alignment vertical="center" shrinkToFit="1"/>
    </xf>
    <xf numFmtId="38" fontId="57" fillId="0" borderId="2" xfId="58" applyFont="1" applyFill="1" applyBorder="1" applyAlignment="1">
      <alignment vertical="center" shrinkToFit="1"/>
    </xf>
    <xf numFmtId="38" fontId="58" fillId="0" borderId="70" xfId="58" applyFont="1" applyFill="1" applyBorder="1" applyAlignment="1">
      <alignment vertical="center" shrinkToFit="1"/>
    </xf>
    <xf numFmtId="38" fontId="58" fillId="0" borderId="71" xfId="58" applyFont="1" applyFill="1" applyBorder="1" applyAlignment="1">
      <alignment vertical="center" shrinkToFit="1"/>
    </xf>
    <xf numFmtId="0" fontId="57" fillId="0" borderId="0" xfId="0" applyFont="1" applyFill="1" applyAlignment="1">
      <alignment horizontal="center" vertical="center" shrinkToFit="1"/>
    </xf>
    <xf numFmtId="38" fontId="62" fillId="0" borderId="0" xfId="58" applyFont="1" applyFill="1" applyBorder="1" applyAlignment="1">
      <alignment horizontal="center" vertical="center" shrinkToFit="1"/>
    </xf>
    <xf numFmtId="38" fontId="57" fillId="0" borderId="0" xfId="58" applyFont="1" applyFill="1" applyAlignment="1">
      <alignment horizontal="right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2" xfId="0" applyFont="1" applyFill="1" applyBorder="1" applyAlignment="1">
      <alignment horizontal="center" vertical="center" shrinkToFit="1"/>
    </xf>
    <xf numFmtId="0" fontId="57" fillId="0" borderId="33" xfId="0" applyFont="1" applyFill="1" applyBorder="1" applyAlignment="1">
      <alignment horizontal="center" vertical="center" shrinkToFit="1"/>
    </xf>
    <xf numFmtId="0" fontId="57" fillId="0" borderId="15" xfId="0" applyFont="1" applyFill="1" applyBorder="1" applyAlignment="1">
      <alignment horizontal="center" vertical="center" textRotation="255" shrinkToFit="1"/>
    </xf>
    <xf numFmtId="0" fontId="57" fillId="0" borderId="12" xfId="0" applyFont="1" applyFill="1" applyBorder="1" applyAlignment="1">
      <alignment horizontal="center" vertical="center" textRotation="255" shrinkToFit="1"/>
    </xf>
    <xf numFmtId="0" fontId="57" fillId="0" borderId="16" xfId="0" applyFont="1" applyFill="1" applyBorder="1" applyAlignment="1">
      <alignment horizontal="center" vertical="center" textRotation="255" shrinkToFit="1"/>
    </xf>
    <xf numFmtId="0" fontId="57" fillId="0" borderId="13" xfId="0" applyFont="1" applyFill="1" applyBorder="1" applyAlignment="1">
      <alignment horizontal="left" vertical="center" shrinkToFit="1"/>
    </xf>
    <xf numFmtId="0" fontId="57" fillId="0" borderId="33" xfId="0" applyFont="1" applyFill="1" applyBorder="1" applyAlignment="1">
      <alignment horizontal="left" vertical="center" shrinkToFit="1"/>
    </xf>
    <xf numFmtId="0" fontId="57" fillId="0" borderId="14" xfId="0" applyFont="1" applyFill="1" applyBorder="1" applyAlignment="1">
      <alignment horizontal="center" vertical="center" textRotation="255" shrinkToFit="1"/>
    </xf>
    <xf numFmtId="0" fontId="55" fillId="0" borderId="12" xfId="0" applyFont="1" applyFill="1" applyBorder="1" applyAlignment="1">
      <alignment horizontal="center" vertical="center" textRotation="255" shrinkToFit="1"/>
    </xf>
    <xf numFmtId="0" fontId="55" fillId="0" borderId="16" xfId="0" applyFont="1" applyFill="1" applyBorder="1" applyAlignment="1">
      <alignment horizontal="center" vertical="center" textRotation="255" shrinkToFit="1"/>
    </xf>
    <xf numFmtId="0" fontId="57" fillId="0" borderId="14" xfId="0" applyFont="1" applyFill="1" applyBorder="1" applyAlignment="1">
      <alignment horizontal="left" vertical="center" shrinkToFit="1"/>
    </xf>
    <xf numFmtId="0" fontId="57" fillId="0" borderId="15" xfId="0" applyFont="1" applyFill="1" applyBorder="1" applyAlignment="1">
      <alignment horizontal="left" vertical="center" shrinkToFit="1"/>
    </xf>
    <xf numFmtId="0" fontId="57" fillId="0" borderId="0" xfId="0" applyFont="1" applyFill="1" applyBorder="1" applyAlignment="1">
      <alignment horizontal="left" vertical="center" shrinkToFit="1"/>
    </xf>
    <xf numFmtId="0" fontId="57" fillId="0" borderId="72" xfId="0" applyFont="1" applyFill="1" applyBorder="1" applyAlignment="1">
      <alignment horizontal="left" vertical="center" shrinkToFit="1"/>
    </xf>
    <xf numFmtId="0" fontId="55" fillId="0" borderId="12" xfId="0" applyFont="1" applyFill="1" applyBorder="1" applyAlignment="1">
      <alignment vertical="center" shrinkToFit="1"/>
    </xf>
    <xf numFmtId="0" fontId="55" fillId="0" borderId="16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73" xfId="0" applyFont="1" applyFill="1" applyBorder="1" applyAlignment="1">
      <alignment horizontal="center" vertical="center" shrinkToFit="1"/>
    </xf>
    <xf numFmtId="0" fontId="57" fillId="0" borderId="72" xfId="0" applyFont="1" applyFill="1" applyBorder="1" applyAlignment="1">
      <alignment horizontal="center" vertical="center" shrinkToFit="1"/>
    </xf>
    <xf numFmtId="0" fontId="57" fillId="0" borderId="66" xfId="0" applyFont="1" applyFill="1" applyBorder="1" applyAlignment="1">
      <alignment horizontal="center" vertical="center" shrinkToFit="1"/>
    </xf>
    <xf numFmtId="0" fontId="57" fillId="0" borderId="74" xfId="0" applyFont="1" applyFill="1" applyBorder="1" applyAlignment="1">
      <alignment horizontal="center" vertical="center" shrinkToFit="1"/>
    </xf>
    <xf numFmtId="0" fontId="57" fillId="0" borderId="17" xfId="0" applyFont="1" applyFill="1" applyBorder="1" applyAlignment="1">
      <alignment horizontal="center" vertical="center" shrinkToFit="1"/>
    </xf>
    <xf numFmtId="0" fontId="57" fillId="0" borderId="75" xfId="0" applyFont="1" applyFill="1" applyBorder="1" applyAlignment="1">
      <alignment horizontal="center" vertical="center" shrinkToFit="1"/>
    </xf>
    <xf numFmtId="38" fontId="63" fillId="0" borderId="15" xfId="58" applyFont="1" applyFill="1" applyBorder="1" applyAlignment="1">
      <alignment horizontal="center" vertical="center" shrinkToFit="1"/>
    </xf>
    <xf numFmtId="38" fontId="63" fillId="0" borderId="16" xfId="58" applyFont="1" applyFill="1" applyBorder="1" applyAlignment="1">
      <alignment horizontal="center" vertical="center" shrinkToFit="1"/>
    </xf>
    <xf numFmtId="38" fontId="63" fillId="0" borderId="15" xfId="58" applyFont="1" applyFill="1" applyBorder="1" applyAlignment="1">
      <alignment horizontal="center" vertical="center" wrapText="1" shrinkToFit="1"/>
    </xf>
    <xf numFmtId="0" fontId="57" fillId="0" borderId="75" xfId="0" applyFont="1" applyFill="1" applyBorder="1" applyAlignment="1">
      <alignment horizontal="center" vertical="center" textRotation="255" shrinkToFit="1"/>
    </xf>
    <xf numFmtId="0" fontId="57" fillId="0" borderId="33" xfId="0" applyFont="1" applyFill="1" applyBorder="1" applyAlignment="1">
      <alignment horizontal="center" vertical="center" textRotation="255" shrinkToFit="1"/>
    </xf>
    <xf numFmtId="0" fontId="57" fillId="0" borderId="2" xfId="0" applyFont="1" applyFill="1" applyBorder="1" applyAlignment="1">
      <alignment horizontal="left" vertical="center" shrinkToFit="1"/>
    </xf>
    <xf numFmtId="0" fontId="57" fillId="0" borderId="73" xfId="0" applyFont="1" applyFill="1" applyBorder="1" applyAlignment="1">
      <alignment horizontal="left" vertical="center" shrinkToFit="1"/>
    </xf>
    <xf numFmtId="0" fontId="57" fillId="0" borderId="66" xfId="0" applyFont="1" applyFill="1" applyBorder="1" applyAlignment="1">
      <alignment horizontal="left" vertical="center" shrinkToFit="1"/>
    </xf>
    <xf numFmtId="0" fontId="57" fillId="0" borderId="73" xfId="0" applyFont="1" applyFill="1" applyBorder="1" applyAlignment="1">
      <alignment horizontal="center" vertical="center" textRotation="255" shrinkToFit="1"/>
    </xf>
    <xf numFmtId="0" fontId="57" fillId="0" borderId="24" xfId="0" applyFont="1" applyFill="1" applyBorder="1" applyAlignment="1">
      <alignment horizontal="center" vertical="center" textRotation="255" shrinkToFit="1"/>
    </xf>
    <xf numFmtId="0" fontId="57" fillId="0" borderId="74" xfId="0" applyFont="1" applyFill="1" applyBorder="1" applyAlignment="1">
      <alignment horizontal="center" vertical="center" textRotation="255" shrinkToFit="1"/>
    </xf>
    <xf numFmtId="38" fontId="58" fillId="0" borderId="15" xfId="58" applyFont="1" applyFill="1" applyBorder="1" applyAlignment="1">
      <alignment horizontal="center" vertical="center" shrinkToFit="1"/>
    </xf>
    <xf numFmtId="38" fontId="58" fillId="0" borderId="16" xfId="58" applyFont="1" applyFill="1" applyBorder="1" applyAlignment="1">
      <alignment horizontal="center" vertical="center" shrinkToFit="1"/>
    </xf>
    <xf numFmtId="0" fontId="57" fillId="0" borderId="73" xfId="0" applyFont="1" applyFill="1" applyBorder="1" applyAlignment="1">
      <alignment horizontal="left" vertical="center" wrapText="1" shrinkToFit="1"/>
    </xf>
    <xf numFmtId="0" fontId="57" fillId="0" borderId="66" xfId="0" applyFont="1" applyFill="1" applyBorder="1" applyAlignment="1">
      <alignment horizontal="left" vertical="center" wrapText="1" shrinkToFit="1"/>
    </xf>
    <xf numFmtId="0" fontId="57" fillId="0" borderId="74" xfId="0" applyFont="1" applyFill="1" applyBorder="1" applyAlignment="1">
      <alignment horizontal="left" vertical="center" wrapText="1" shrinkToFit="1"/>
    </xf>
    <xf numFmtId="0" fontId="57" fillId="0" borderId="75" xfId="0" applyFont="1" applyFill="1" applyBorder="1" applyAlignment="1">
      <alignment horizontal="left" vertical="center" wrapText="1" shrinkToFit="1"/>
    </xf>
    <xf numFmtId="38" fontId="60" fillId="0" borderId="0" xfId="58" applyFont="1" applyFill="1" applyAlignment="1">
      <alignment horizontal="right" vertical="center"/>
    </xf>
    <xf numFmtId="38" fontId="58" fillId="0" borderId="66" xfId="58" applyFont="1" applyFill="1" applyBorder="1" applyAlignment="1">
      <alignment horizontal="center" vertical="center" shrinkToFit="1"/>
    </xf>
    <xf numFmtId="38" fontId="58" fillId="0" borderId="75" xfId="58" applyFont="1" applyFill="1" applyBorder="1" applyAlignment="1">
      <alignment horizontal="center" vertical="center" shrinkToFit="1"/>
    </xf>
    <xf numFmtId="38" fontId="57" fillId="0" borderId="65" xfId="58" applyFont="1" applyFill="1" applyBorder="1" applyAlignment="1">
      <alignment horizontal="center" vertical="center" shrinkToFit="1"/>
    </xf>
    <xf numFmtId="38" fontId="57" fillId="0" borderId="76" xfId="58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center"/>
    </xf>
    <xf numFmtId="38" fontId="57" fillId="0" borderId="15" xfId="58" applyFont="1" applyFill="1" applyBorder="1" applyAlignment="1">
      <alignment horizontal="center" vertical="center" shrinkToFit="1"/>
    </xf>
    <xf numFmtId="38" fontId="57" fillId="0" borderId="16" xfId="58" applyFont="1" applyFill="1" applyBorder="1" applyAlignment="1">
      <alignment horizontal="center" vertical="center" shrinkToFit="1"/>
    </xf>
    <xf numFmtId="38" fontId="0" fillId="0" borderId="13" xfId="0" applyNumberFormat="1" applyBorder="1" applyAlignment="1">
      <alignment horizontal="center" shrinkToFit="1"/>
    </xf>
    <xf numFmtId="0" fontId="0" fillId="0" borderId="33" xfId="0" applyBorder="1" applyAlignment="1">
      <alignment horizontal="center" shrinkToFi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1">
      <selection activeCell="E65" sqref="E65"/>
    </sheetView>
  </sheetViews>
  <sheetFormatPr defaultColWidth="9.00390625" defaultRowHeight="13.5"/>
  <cols>
    <col min="1" max="1" width="5.375" style="3" customWidth="1"/>
    <col min="2" max="2" width="3.375" style="3" customWidth="1"/>
    <col min="3" max="3" width="42.25390625" style="3" customWidth="1"/>
    <col min="4" max="7" width="12.625" style="59" customWidth="1"/>
    <col min="8" max="8" width="21.625" style="3" customWidth="1"/>
    <col min="9" max="16384" width="9.00390625" style="3" customWidth="1"/>
  </cols>
  <sheetData>
    <row r="1" spans="1:7" ht="18.75" customHeight="1">
      <c r="A1" s="154"/>
      <c r="B1" s="154"/>
      <c r="F1" s="155"/>
      <c r="G1" s="155"/>
    </row>
    <row r="2" spans="1:7" ht="4.5" customHeight="1">
      <c r="A2" s="4"/>
      <c r="B2" s="4"/>
      <c r="F2" s="146"/>
      <c r="G2" s="146"/>
    </row>
    <row r="3" spans="1:7" ht="15" customHeight="1">
      <c r="A3" s="35"/>
      <c r="B3" s="4"/>
      <c r="C3" s="4"/>
      <c r="D3" s="60"/>
      <c r="E3" s="156" t="s">
        <v>32</v>
      </c>
      <c r="F3" s="156"/>
      <c r="G3" s="156"/>
    </row>
    <row r="4" spans="1:7" ht="14.25">
      <c r="A4" s="154" t="s">
        <v>165</v>
      </c>
      <c r="B4" s="154"/>
      <c r="C4" s="154"/>
      <c r="D4" s="154"/>
      <c r="E4" s="154"/>
      <c r="F4" s="154"/>
      <c r="G4" s="154"/>
    </row>
    <row r="5" spans="1:7" ht="14.25">
      <c r="A5" s="4"/>
      <c r="B5" s="4"/>
      <c r="C5" s="4"/>
      <c r="D5" s="60"/>
      <c r="E5" s="60"/>
      <c r="F5" s="60"/>
      <c r="G5" s="60"/>
    </row>
    <row r="6" spans="1:7" ht="14.25">
      <c r="A6" s="154" t="s">
        <v>359</v>
      </c>
      <c r="B6" s="154"/>
      <c r="C6" s="154"/>
      <c r="D6" s="154"/>
      <c r="E6" s="154"/>
      <c r="F6" s="154"/>
      <c r="G6" s="154"/>
    </row>
    <row r="7" spans="1:7" ht="13.5" customHeight="1">
      <c r="A7" s="4"/>
      <c r="B7" s="4"/>
      <c r="C7" s="4"/>
      <c r="D7" s="60"/>
      <c r="E7" s="60"/>
      <c r="F7" s="60"/>
      <c r="G7" s="60" t="s">
        <v>329</v>
      </c>
    </row>
    <row r="8" spans="1:7" ht="14.25" customHeight="1">
      <c r="A8" s="157" t="s">
        <v>139</v>
      </c>
      <c r="B8" s="158"/>
      <c r="C8" s="159"/>
      <c r="D8" s="114" t="s">
        <v>330</v>
      </c>
      <c r="E8" s="114" t="s">
        <v>331</v>
      </c>
      <c r="F8" s="114" t="s">
        <v>332</v>
      </c>
      <c r="G8" s="114" t="s">
        <v>12</v>
      </c>
    </row>
    <row r="9" spans="1:7" ht="14.25" customHeight="1">
      <c r="A9" s="160" t="s">
        <v>205</v>
      </c>
      <c r="B9" s="160" t="s">
        <v>13</v>
      </c>
      <c r="C9" s="7" t="s">
        <v>175</v>
      </c>
      <c r="D9" s="73">
        <v>107600000</v>
      </c>
      <c r="E9" s="73">
        <v>116187080</v>
      </c>
      <c r="F9" s="73">
        <f>D9-E9</f>
        <v>-8587080</v>
      </c>
      <c r="G9" s="80"/>
    </row>
    <row r="10" spans="1:7" ht="14.25" customHeight="1">
      <c r="A10" s="161"/>
      <c r="B10" s="161"/>
      <c r="C10" s="2" t="s">
        <v>176</v>
      </c>
      <c r="D10" s="68"/>
      <c r="E10" s="68"/>
      <c r="F10" s="68"/>
      <c r="G10" s="84"/>
    </row>
    <row r="11" spans="1:7" ht="14.25" customHeight="1">
      <c r="A11" s="161"/>
      <c r="B11" s="161"/>
      <c r="C11" s="2" t="s">
        <v>177</v>
      </c>
      <c r="D11" s="68"/>
      <c r="E11" s="68"/>
      <c r="F11" s="68"/>
      <c r="G11" s="84"/>
    </row>
    <row r="12" spans="1:7" ht="14.25" customHeight="1">
      <c r="A12" s="161"/>
      <c r="B12" s="161"/>
      <c r="C12" s="2" t="s">
        <v>178</v>
      </c>
      <c r="D12" s="68">
        <v>128105830</v>
      </c>
      <c r="E12" s="68">
        <v>129239790</v>
      </c>
      <c r="F12" s="68">
        <f>D12-E12</f>
        <v>-1133960</v>
      </c>
      <c r="G12" s="84"/>
    </row>
    <row r="13" spans="1:7" ht="14.25" customHeight="1">
      <c r="A13" s="161"/>
      <c r="B13" s="161"/>
      <c r="C13" s="2" t="s">
        <v>36</v>
      </c>
      <c r="D13" s="68"/>
      <c r="E13" s="68"/>
      <c r="F13" s="68"/>
      <c r="G13" s="84"/>
    </row>
    <row r="14" spans="1:7" ht="14.25" customHeight="1">
      <c r="A14" s="161"/>
      <c r="B14" s="161"/>
      <c r="C14" s="2" t="s">
        <v>204</v>
      </c>
      <c r="D14" s="68"/>
      <c r="E14" s="68"/>
      <c r="F14" s="68"/>
      <c r="G14" s="84"/>
    </row>
    <row r="15" spans="1:7" ht="14.25" customHeight="1">
      <c r="A15" s="161"/>
      <c r="B15" s="161"/>
      <c r="C15" s="2" t="s">
        <v>179</v>
      </c>
      <c r="D15" s="68"/>
      <c r="E15" s="68"/>
      <c r="F15" s="68"/>
      <c r="G15" s="84"/>
    </row>
    <row r="16" spans="1:7" ht="14.25" customHeight="1">
      <c r="A16" s="161"/>
      <c r="B16" s="161"/>
      <c r="C16" s="2" t="s">
        <v>180</v>
      </c>
      <c r="D16" s="68"/>
      <c r="E16" s="68"/>
      <c r="F16" s="68"/>
      <c r="G16" s="84"/>
    </row>
    <row r="17" spans="1:7" ht="14.25" customHeight="1">
      <c r="A17" s="161"/>
      <c r="B17" s="161"/>
      <c r="C17" s="2" t="s">
        <v>181</v>
      </c>
      <c r="D17" s="68">
        <v>197600</v>
      </c>
      <c r="E17" s="68">
        <v>160550</v>
      </c>
      <c r="F17" s="68">
        <v>37050</v>
      </c>
      <c r="G17" s="84"/>
    </row>
    <row r="18" spans="1:7" ht="14.25" customHeight="1">
      <c r="A18" s="161"/>
      <c r="B18" s="161"/>
      <c r="C18" s="2" t="s">
        <v>55</v>
      </c>
      <c r="D18" s="68"/>
      <c r="E18" s="68"/>
      <c r="F18" s="68"/>
      <c r="G18" s="84"/>
    </row>
    <row r="19" spans="1:7" ht="14.25" customHeight="1">
      <c r="A19" s="161"/>
      <c r="B19" s="161"/>
      <c r="C19" s="2" t="s">
        <v>188</v>
      </c>
      <c r="D19" s="68">
        <v>50000</v>
      </c>
      <c r="E19" s="68">
        <v>36255</v>
      </c>
      <c r="F19" s="68">
        <v>13745</v>
      </c>
      <c r="G19" s="84"/>
    </row>
    <row r="20" spans="1:7" ht="14.25" customHeight="1">
      <c r="A20" s="161"/>
      <c r="B20" s="161"/>
      <c r="C20" s="2" t="s">
        <v>206</v>
      </c>
      <c r="D20" s="68">
        <v>1050000</v>
      </c>
      <c r="E20" s="68">
        <v>1900732</v>
      </c>
      <c r="F20" s="68">
        <v>-850732</v>
      </c>
      <c r="G20" s="84"/>
    </row>
    <row r="21" spans="1:7" ht="14.25" customHeight="1">
      <c r="A21" s="161"/>
      <c r="B21" s="161"/>
      <c r="C21" s="2" t="s">
        <v>189</v>
      </c>
      <c r="D21" s="68"/>
      <c r="E21" s="68"/>
      <c r="F21" s="68"/>
      <c r="G21" s="84"/>
    </row>
    <row r="22" spans="1:7" ht="14.25" customHeight="1">
      <c r="A22" s="161"/>
      <c r="B22" s="162"/>
      <c r="C22" s="6" t="s">
        <v>207</v>
      </c>
      <c r="D22" s="71">
        <f>SUM(D9:D21)</f>
        <v>237003430</v>
      </c>
      <c r="E22" s="71">
        <f>SUM(E9:E21)</f>
        <v>247524407</v>
      </c>
      <c r="F22" s="71">
        <f>SUM(F9:F21)</f>
        <v>-10520977</v>
      </c>
      <c r="G22" s="147"/>
    </row>
    <row r="23" spans="1:7" ht="14.25" customHeight="1">
      <c r="A23" s="161"/>
      <c r="B23" s="160" t="s">
        <v>14</v>
      </c>
      <c r="C23" s="2" t="s">
        <v>190</v>
      </c>
      <c r="D23" s="68">
        <v>179133900</v>
      </c>
      <c r="E23" s="68">
        <v>182459980</v>
      </c>
      <c r="F23" s="68">
        <v>-3326080</v>
      </c>
      <c r="G23" s="84"/>
    </row>
    <row r="24" spans="1:7" ht="14.25" customHeight="1">
      <c r="A24" s="161"/>
      <c r="B24" s="161"/>
      <c r="C24" s="2" t="s">
        <v>191</v>
      </c>
      <c r="D24" s="68">
        <v>29170000</v>
      </c>
      <c r="E24" s="68">
        <v>28909185</v>
      </c>
      <c r="F24" s="68">
        <v>260815</v>
      </c>
      <c r="G24" s="84"/>
    </row>
    <row r="25" spans="1:7" ht="14.25" customHeight="1">
      <c r="A25" s="161"/>
      <c r="B25" s="161"/>
      <c r="C25" s="2" t="s">
        <v>192</v>
      </c>
      <c r="D25" s="68">
        <v>16682000</v>
      </c>
      <c r="E25" s="68">
        <v>18815035</v>
      </c>
      <c r="F25" s="68">
        <v>-2133035</v>
      </c>
      <c r="G25" s="84"/>
    </row>
    <row r="26" spans="1:7" ht="14.25" customHeight="1">
      <c r="A26" s="161"/>
      <c r="B26" s="161"/>
      <c r="C26" s="2" t="s">
        <v>193</v>
      </c>
      <c r="D26" s="68"/>
      <c r="E26" s="68"/>
      <c r="F26" s="68"/>
      <c r="G26" s="84"/>
    </row>
    <row r="27" spans="1:7" ht="14.25" customHeight="1">
      <c r="A27" s="161"/>
      <c r="B27" s="161"/>
      <c r="C27" s="2" t="s">
        <v>315</v>
      </c>
      <c r="D27" s="68"/>
      <c r="E27" s="68"/>
      <c r="F27" s="68"/>
      <c r="G27" s="84"/>
    </row>
    <row r="28" spans="1:7" ht="14.25" customHeight="1">
      <c r="A28" s="161"/>
      <c r="B28" s="161"/>
      <c r="C28" s="2" t="s">
        <v>194</v>
      </c>
      <c r="D28" s="68"/>
      <c r="E28" s="68"/>
      <c r="F28" s="68"/>
      <c r="G28" s="84"/>
    </row>
    <row r="29" spans="1:7" ht="14.25" customHeight="1">
      <c r="A29" s="161"/>
      <c r="B29" s="161"/>
      <c r="C29" s="1" t="s">
        <v>208</v>
      </c>
      <c r="D29" s="68">
        <v>197600</v>
      </c>
      <c r="E29" s="68">
        <v>160550</v>
      </c>
      <c r="F29" s="68">
        <v>37050</v>
      </c>
      <c r="G29" s="84"/>
    </row>
    <row r="30" spans="1:7" ht="14.25" customHeight="1">
      <c r="A30" s="161"/>
      <c r="B30" s="161"/>
      <c r="C30" s="2" t="s">
        <v>209</v>
      </c>
      <c r="D30" s="68"/>
      <c r="E30" s="68">
        <v>1077748</v>
      </c>
      <c r="F30" s="68">
        <v>-1077748</v>
      </c>
      <c r="G30" s="84"/>
    </row>
    <row r="31" spans="1:7" ht="14.25" customHeight="1">
      <c r="A31" s="161"/>
      <c r="B31" s="161"/>
      <c r="C31" s="8" t="s">
        <v>195</v>
      </c>
      <c r="D31" s="132"/>
      <c r="E31" s="132"/>
      <c r="F31" s="132"/>
      <c r="G31" s="148"/>
    </row>
    <row r="32" spans="1:7" ht="14.25" customHeight="1">
      <c r="A32" s="161"/>
      <c r="B32" s="162"/>
      <c r="C32" s="6" t="s">
        <v>210</v>
      </c>
      <c r="D32" s="71">
        <f>SUM(D23:D31)</f>
        <v>225183500</v>
      </c>
      <c r="E32" s="71">
        <f>SUM(E23:E31)</f>
        <v>231422498</v>
      </c>
      <c r="F32" s="71">
        <f>SUM(F23:F31)</f>
        <v>-6238998</v>
      </c>
      <c r="G32" s="147"/>
    </row>
    <row r="33" spans="1:7" ht="14.25" customHeight="1">
      <c r="A33" s="162"/>
      <c r="B33" s="163" t="s">
        <v>211</v>
      </c>
      <c r="C33" s="164"/>
      <c r="D33" s="71">
        <f>D22-D32</f>
        <v>11819930</v>
      </c>
      <c r="E33" s="71">
        <f>E22-E32</f>
        <v>16101909</v>
      </c>
      <c r="F33" s="71">
        <f>F22-F32</f>
        <v>-4281979</v>
      </c>
      <c r="G33" s="147"/>
    </row>
    <row r="34" spans="1:7" ht="14.25" customHeight="1">
      <c r="A34" s="165" t="s">
        <v>164</v>
      </c>
      <c r="B34" s="165" t="s">
        <v>13</v>
      </c>
      <c r="C34" s="7" t="s">
        <v>163</v>
      </c>
      <c r="D34" s="73"/>
      <c r="E34" s="73">
        <v>3000000</v>
      </c>
      <c r="F34" s="73">
        <v>-3000000</v>
      </c>
      <c r="G34" s="80"/>
    </row>
    <row r="35" spans="1:7" ht="14.25" customHeight="1">
      <c r="A35" s="165"/>
      <c r="B35" s="165"/>
      <c r="C35" s="2" t="s">
        <v>162</v>
      </c>
      <c r="D35" s="68"/>
      <c r="E35" s="68"/>
      <c r="F35" s="68"/>
      <c r="G35" s="84"/>
    </row>
    <row r="36" spans="1:7" ht="14.25" customHeight="1">
      <c r="A36" s="165"/>
      <c r="B36" s="165"/>
      <c r="C36" s="2" t="s">
        <v>161</v>
      </c>
      <c r="D36" s="68"/>
      <c r="E36" s="68"/>
      <c r="F36" s="68"/>
      <c r="G36" s="84"/>
    </row>
    <row r="37" spans="1:7" ht="14.25" customHeight="1">
      <c r="A37" s="165"/>
      <c r="B37" s="165"/>
      <c r="C37" s="2" t="s">
        <v>160</v>
      </c>
      <c r="D37" s="68"/>
      <c r="E37" s="68"/>
      <c r="F37" s="68"/>
      <c r="G37" s="84"/>
    </row>
    <row r="38" spans="1:7" ht="14.25" customHeight="1">
      <c r="A38" s="165"/>
      <c r="B38" s="165"/>
      <c r="C38" s="2" t="s">
        <v>196</v>
      </c>
      <c r="D38" s="68"/>
      <c r="E38" s="68"/>
      <c r="F38" s="68"/>
      <c r="G38" s="84"/>
    </row>
    <row r="39" spans="1:7" ht="14.25" customHeight="1">
      <c r="A39" s="165"/>
      <c r="B39" s="165"/>
      <c r="C39" s="6" t="s">
        <v>159</v>
      </c>
      <c r="D39" s="71"/>
      <c r="E39" s="71">
        <f>SUM(E34:E38)</f>
        <v>3000000</v>
      </c>
      <c r="F39" s="71">
        <f>SUM(F34:F38)</f>
        <v>-3000000</v>
      </c>
      <c r="G39" s="147"/>
    </row>
    <row r="40" spans="1:7" ht="14.25" customHeight="1">
      <c r="A40" s="165"/>
      <c r="B40" s="160" t="s">
        <v>14</v>
      </c>
      <c r="C40" s="9" t="s">
        <v>158</v>
      </c>
      <c r="D40" s="73">
        <v>3630000</v>
      </c>
      <c r="E40" s="73">
        <v>3630000</v>
      </c>
      <c r="F40" s="73"/>
      <c r="G40" s="80"/>
    </row>
    <row r="41" spans="1:7" ht="14.25" customHeight="1">
      <c r="A41" s="165"/>
      <c r="B41" s="166"/>
      <c r="C41" s="2" t="s">
        <v>197</v>
      </c>
      <c r="D41" s="68"/>
      <c r="E41" s="68">
        <v>10188745</v>
      </c>
      <c r="F41" s="68">
        <v>-10188745</v>
      </c>
      <c r="G41" s="84"/>
    </row>
    <row r="42" spans="1:7" ht="14.25" customHeight="1">
      <c r="A42" s="165"/>
      <c r="B42" s="166"/>
      <c r="C42" s="2" t="s">
        <v>119</v>
      </c>
      <c r="D42" s="68"/>
      <c r="E42" s="68">
        <v>330826</v>
      </c>
      <c r="F42" s="68">
        <v>-330826</v>
      </c>
      <c r="G42" s="84"/>
    </row>
    <row r="43" spans="1:7" ht="14.25" customHeight="1">
      <c r="A43" s="165"/>
      <c r="B43" s="166"/>
      <c r="C43" s="2" t="s">
        <v>121</v>
      </c>
      <c r="D43" s="68"/>
      <c r="E43" s="68"/>
      <c r="F43" s="68"/>
      <c r="G43" s="84"/>
    </row>
    <row r="44" spans="1:7" ht="14.25" customHeight="1">
      <c r="A44" s="165"/>
      <c r="B44" s="166"/>
      <c r="C44" s="2" t="s">
        <v>198</v>
      </c>
      <c r="D44" s="68"/>
      <c r="E44" s="68"/>
      <c r="F44" s="68"/>
      <c r="G44" s="84"/>
    </row>
    <row r="45" spans="1:7" ht="14.25" customHeight="1">
      <c r="A45" s="165"/>
      <c r="B45" s="167"/>
      <c r="C45" s="6" t="s">
        <v>157</v>
      </c>
      <c r="D45" s="71">
        <f>SUM(D40:D44)</f>
        <v>3630000</v>
      </c>
      <c r="E45" s="71">
        <f>SUM(E40:E44)</f>
        <v>14149571</v>
      </c>
      <c r="F45" s="71">
        <f>SUM(F40:F44)</f>
        <v>-10519571</v>
      </c>
      <c r="G45" s="147"/>
    </row>
    <row r="46" spans="1:7" ht="14.25" customHeight="1">
      <c r="A46" s="165"/>
      <c r="B46" s="168" t="s">
        <v>156</v>
      </c>
      <c r="C46" s="168"/>
      <c r="D46" s="71">
        <f>D39-D45</f>
        <v>-3630000</v>
      </c>
      <c r="E46" s="71">
        <f>E39-E45</f>
        <v>-11149571</v>
      </c>
      <c r="F46" s="71">
        <f>F39-F45</f>
        <v>7519571</v>
      </c>
      <c r="G46" s="147"/>
    </row>
    <row r="47" spans="1:7" ht="14.25" customHeight="1">
      <c r="A47" s="160" t="s">
        <v>213</v>
      </c>
      <c r="B47" s="160" t="s">
        <v>15</v>
      </c>
      <c r="C47" s="1" t="s">
        <v>155</v>
      </c>
      <c r="D47" s="149"/>
      <c r="E47" s="68"/>
      <c r="F47" s="68"/>
      <c r="G47" s="150"/>
    </row>
    <row r="48" spans="1:7" ht="14.25" customHeight="1">
      <c r="A48" s="161"/>
      <c r="B48" s="172"/>
      <c r="C48" s="1" t="s">
        <v>154</v>
      </c>
      <c r="D48" s="149"/>
      <c r="E48" s="68"/>
      <c r="F48" s="68"/>
      <c r="G48" s="150"/>
    </row>
    <row r="49" spans="1:7" ht="14.25" customHeight="1">
      <c r="A49" s="161"/>
      <c r="B49" s="172"/>
      <c r="C49" s="1" t="s">
        <v>333</v>
      </c>
      <c r="D49" s="149"/>
      <c r="E49" s="68"/>
      <c r="F49" s="68"/>
      <c r="G49" s="150"/>
    </row>
    <row r="50" spans="1:7" ht="14.25" customHeight="1">
      <c r="A50" s="161"/>
      <c r="B50" s="172"/>
      <c r="C50" s="2" t="s">
        <v>319</v>
      </c>
      <c r="D50" s="68"/>
      <c r="E50" s="68"/>
      <c r="F50" s="68"/>
      <c r="G50" s="84"/>
    </row>
    <row r="51" spans="1:7" ht="14.25" customHeight="1">
      <c r="A51" s="161"/>
      <c r="B51" s="172"/>
      <c r="C51" s="1" t="s">
        <v>153</v>
      </c>
      <c r="D51" s="68"/>
      <c r="E51" s="68"/>
      <c r="F51" s="68"/>
      <c r="G51" s="84"/>
    </row>
    <row r="52" spans="1:7" ht="14.25" customHeight="1">
      <c r="A52" s="161"/>
      <c r="B52" s="172"/>
      <c r="C52" s="2" t="s">
        <v>199</v>
      </c>
      <c r="D52" s="68">
        <v>200000</v>
      </c>
      <c r="E52" s="68"/>
      <c r="F52" s="68">
        <v>200000</v>
      </c>
      <c r="G52" s="84"/>
    </row>
    <row r="53" spans="1:7" ht="14.25" customHeight="1">
      <c r="A53" s="161"/>
      <c r="B53" s="173"/>
      <c r="C53" s="38" t="s">
        <v>334</v>
      </c>
      <c r="D53" s="71">
        <f>SUM(D47:D52)</f>
        <v>200000</v>
      </c>
      <c r="E53" s="71"/>
      <c r="F53" s="71">
        <f>SUM(F47:F52)</f>
        <v>200000</v>
      </c>
      <c r="G53" s="147"/>
    </row>
    <row r="54" spans="1:7" ht="14.25" customHeight="1">
      <c r="A54" s="161"/>
      <c r="B54" s="160" t="s">
        <v>14</v>
      </c>
      <c r="C54" s="2" t="s">
        <v>152</v>
      </c>
      <c r="D54" s="68"/>
      <c r="E54" s="68"/>
      <c r="F54" s="68"/>
      <c r="G54" s="84"/>
    </row>
    <row r="55" spans="1:7" ht="14.25" customHeight="1">
      <c r="A55" s="161"/>
      <c r="B55" s="172"/>
      <c r="C55" s="2" t="s">
        <v>335</v>
      </c>
      <c r="D55" s="68"/>
      <c r="E55" s="68"/>
      <c r="F55" s="68"/>
      <c r="G55" s="84"/>
    </row>
    <row r="56" spans="1:7" ht="14.25" customHeight="1">
      <c r="A56" s="161"/>
      <c r="B56" s="172"/>
      <c r="C56" s="2" t="s">
        <v>325</v>
      </c>
      <c r="D56" s="68"/>
      <c r="E56" s="68"/>
      <c r="F56" s="68"/>
      <c r="G56" s="84"/>
    </row>
    <row r="57" spans="1:7" ht="14.25" customHeight="1">
      <c r="A57" s="161"/>
      <c r="B57" s="172"/>
      <c r="C57" s="2" t="s">
        <v>150</v>
      </c>
      <c r="D57" s="68"/>
      <c r="E57" s="68"/>
      <c r="F57" s="68"/>
      <c r="G57" s="84"/>
    </row>
    <row r="58" spans="1:7" ht="14.25" customHeight="1">
      <c r="A58" s="161"/>
      <c r="B58" s="172"/>
      <c r="C58" s="2" t="s">
        <v>200</v>
      </c>
      <c r="D58" s="68"/>
      <c r="E58" s="68">
        <v>1761026</v>
      </c>
      <c r="F58" s="68">
        <v>-1761026</v>
      </c>
      <c r="G58" s="84"/>
    </row>
    <row r="59" spans="1:7" ht="14.25" customHeight="1">
      <c r="A59" s="161"/>
      <c r="B59" s="173"/>
      <c r="C59" s="6" t="s">
        <v>214</v>
      </c>
      <c r="D59" s="71"/>
      <c r="E59" s="71">
        <f>SUM(E54:E58)</f>
        <v>1761026</v>
      </c>
      <c r="F59" s="71">
        <f>SUM(F54:F58)</f>
        <v>-1761026</v>
      </c>
      <c r="G59" s="147"/>
    </row>
    <row r="60" spans="1:7" ht="14.25" customHeight="1">
      <c r="A60" s="162"/>
      <c r="B60" s="168" t="s">
        <v>215</v>
      </c>
      <c r="C60" s="168"/>
      <c r="D60" s="71">
        <f>D53-D59</f>
        <v>200000</v>
      </c>
      <c r="E60" s="71">
        <f>E53-E59</f>
        <v>-1761026</v>
      </c>
      <c r="F60" s="71">
        <f>F53-F59</f>
        <v>1961026</v>
      </c>
      <c r="G60" s="147"/>
    </row>
    <row r="61" spans="1:7" ht="14.25" customHeight="1">
      <c r="A61" s="169" t="s">
        <v>22</v>
      </c>
      <c r="B61" s="169"/>
      <c r="C61" s="169"/>
      <c r="D61" s="73">
        <v>8389930</v>
      </c>
      <c r="E61" s="74"/>
      <c r="F61" s="73">
        <v>8389930</v>
      </c>
      <c r="G61" s="80"/>
    </row>
    <row r="62" spans="1:7" ht="14.25" customHeight="1">
      <c r="A62" s="168" t="s">
        <v>201</v>
      </c>
      <c r="B62" s="168"/>
      <c r="C62" s="168"/>
      <c r="D62" s="71"/>
      <c r="E62" s="71">
        <f>E33+E46+E60-E61</f>
        <v>3191312</v>
      </c>
      <c r="F62" s="71">
        <f>F33+F46+F60-F61</f>
        <v>-3191312</v>
      </c>
      <c r="G62" s="147"/>
    </row>
    <row r="63" spans="1:7" s="12" customFormat="1" ht="14.25" customHeight="1">
      <c r="A63" s="11"/>
      <c r="B63" s="11"/>
      <c r="C63" s="11"/>
      <c r="D63" s="138"/>
      <c r="E63" s="138"/>
      <c r="F63" s="138"/>
      <c r="G63" s="151"/>
    </row>
    <row r="64" spans="1:7" ht="14.25" customHeight="1">
      <c r="A64" s="169" t="s">
        <v>202</v>
      </c>
      <c r="B64" s="169"/>
      <c r="C64" s="169"/>
      <c r="D64" s="73">
        <v>157423024</v>
      </c>
      <c r="E64" s="73">
        <v>157423024</v>
      </c>
      <c r="F64" s="71"/>
      <c r="G64" s="147"/>
    </row>
    <row r="65" spans="1:7" ht="14.25" customHeight="1">
      <c r="A65" s="168" t="s">
        <v>203</v>
      </c>
      <c r="B65" s="168"/>
      <c r="C65" s="168"/>
      <c r="D65" s="152">
        <f>D62+D64</f>
        <v>157423024</v>
      </c>
      <c r="E65" s="153">
        <f>E62+E64</f>
        <v>160614336</v>
      </c>
      <c r="F65" s="152">
        <f>F62+F64</f>
        <v>-3191312</v>
      </c>
      <c r="G65" s="147"/>
    </row>
    <row r="66" spans="1:7" ht="30" customHeight="1">
      <c r="A66" s="170"/>
      <c r="B66" s="170"/>
      <c r="C66" s="170"/>
      <c r="D66" s="170"/>
      <c r="E66" s="170"/>
      <c r="F66" s="171"/>
      <c r="G66" s="171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</sheetData>
  <sheetProtection password="FAF1" sheet="1" formatCells="0" formatColumns="0" formatRows="0" insertColumns="0" insertRows="0" insertHyperlinks="0" deleteColumns="0" deleteRows="0" sort="0" autoFilter="0" pivotTables="0"/>
  <mergeCells count="23">
    <mergeCell ref="A62:C62"/>
    <mergeCell ref="A64:C64"/>
    <mergeCell ref="A65:C65"/>
    <mergeCell ref="A66:G66"/>
    <mergeCell ref="A47:A60"/>
    <mergeCell ref="B47:B53"/>
    <mergeCell ref="B54:B59"/>
    <mergeCell ref="B60:C60"/>
    <mergeCell ref="A61:C61"/>
    <mergeCell ref="A9:A33"/>
    <mergeCell ref="B9:B22"/>
    <mergeCell ref="B23:B32"/>
    <mergeCell ref="B33:C33"/>
    <mergeCell ref="A34:A46"/>
    <mergeCell ref="B34:B39"/>
    <mergeCell ref="B40:B45"/>
    <mergeCell ref="B46:C46"/>
    <mergeCell ref="A1:B1"/>
    <mergeCell ref="F1:G1"/>
    <mergeCell ref="E3:G3"/>
    <mergeCell ref="A4:G4"/>
    <mergeCell ref="A6:G6"/>
    <mergeCell ref="A8:C8"/>
  </mergeCells>
  <printOptions horizontalCentered="1"/>
  <pageMargins left="0" right="0" top="0" bottom="0" header="0" footer="0"/>
  <pageSetup firstPageNumber="1" useFirstPageNumber="1" horizontalDpi="300" verticalDpi="300" orientation="portrait" paperSize="9" scale="73" r:id="rId3"/>
  <headerFooter scaleWithDoc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view="pageBreakPreview" zoomScale="130" zoomScaleSheetLayoutView="130" zoomScalePageLayoutView="0" workbookViewId="0" topLeftCell="A1">
      <selection activeCell="I70" sqref="I70"/>
    </sheetView>
  </sheetViews>
  <sheetFormatPr defaultColWidth="9.00390625" defaultRowHeight="13.5"/>
  <cols>
    <col min="1" max="1" width="3.75390625" style="3" customWidth="1"/>
    <col min="2" max="2" width="3.375" style="3" customWidth="1"/>
    <col min="3" max="3" width="36.125" style="3" customWidth="1"/>
    <col min="4" max="7" width="8.125" style="59" customWidth="1"/>
    <col min="8" max="8" width="8.125" style="60" customWidth="1"/>
    <col min="9" max="9" width="8.125" style="59" customWidth="1"/>
    <col min="10" max="16384" width="9.00390625" style="3" customWidth="1"/>
  </cols>
  <sheetData>
    <row r="1" ht="21.75" customHeight="1"/>
    <row r="2" spans="1:9" ht="16.5">
      <c r="A2" s="4"/>
      <c r="B2" s="4"/>
      <c r="C2" s="4"/>
      <c r="D2" s="61"/>
      <c r="E2" s="61"/>
      <c r="F2" s="61"/>
      <c r="G2" s="61"/>
      <c r="H2" s="62"/>
      <c r="I2" s="133" t="s">
        <v>33</v>
      </c>
    </row>
    <row r="3" spans="1:9" ht="14.25">
      <c r="A3" s="154" t="s">
        <v>172</v>
      </c>
      <c r="B3" s="154"/>
      <c r="C3" s="154"/>
      <c r="D3" s="154"/>
      <c r="E3" s="154"/>
      <c r="F3" s="154"/>
      <c r="G3" s="154"/>
      <c r="H3" s="154"/>
      <c r="I3" s="154"/>
    </row>
    <row r="4" spans="1:9" ht="14.25">
      <c r="A4" s="14"/>
      <c r="B4" s="14"/>
      <c r="C4" s="14"/>
      <c r="D4" s="60"/>
      <c r="E4" s="60"/>
      <c r="F4" s="60"/>
      <c r="G4" s="60"/>
      <c r="I4" s="60"/>
    </row>
    <row r="5" spans="1:9" ht="14.25">
      <c r="A5" s="174" t="s">
        <v>360</v>
      </c>
      <c r="B5" s="174"/>
      <c r="C5" s="174"/>
      <c r="D5" s="174"/>
      <c r="E5" s="174"/>
      <c r="F5" s="174"/>
      <c r="G5" s="174"/>
      <c r="H5" s="174"/>
      <c r="I5" s="174"/>
    </row>
    <row r="6" spans="1:9" ht="14.25">
      <c r="A6" s="15"/>
      <c r="B6" s="15"/>
      <c r="C6" s="15"/>
      <c r="D6" s="63"/>
      <c r="E6" s="63"/>
      <c r="F6" s="63"/>
      <c r="G6" s="63"/>
      <c r="H6" s="63"/>
      <c r="I6" s="63" t="s">
        <v>329</v>
      </c>
    </row>
    <row r="7" spans="1:9" ht="14.25">
      <c r="A7" s="175" t="s">
        <v>139</v>
      </c>
      <c r="B7" s="176"/>
      <c r="C7" s="177"/>
      <c r="D7" s="181" t="s">
        <v>16</v>
      </c>
      <c r="E7" s="181" t="s">
        <v>17</v>
      </c>
      <c r="F7" s="181" t="s">
        <v>18</v>
      </c>
      <c r="G7" s="181" t="s">
        <v>19</v>
      </c>
      <c r="H7" s="183" t="s">
        <v>314</v>
      </c>
      <c r="I7" s="181" t="s">
        <v>21</v>
      </c>
    </row>
    <row r="8" spans="1:9" ht="8.25" customHeight="1">
      <c r="A8" s="178"/>
      <c r="B8" s="179"/>
      <c r="C8" s="180"/>
      <c r="D8" s="182"/>
      <c r="E8" s="182"/>
      <c r="F8" s="182"/>
      <c r="G8" s="182"/>
      <c r="H8" s="182"/>
      <c r="I8" s="182"/>
    </row>
    <row r="9" spans="1:9" ht="14.25" customHeight="1">
      <c r="A9" s="160" t="s">
        <v>205</v>
      </c>
      <c r="B9" s="165" t="s">
        <v>13</v>
      </c>
      <c r="C9" s="7" t="s">
        <v>175</v>
      </c>
      <c r="D9" s="73">
        <v>116187080</v>
      </c>
      <c r="E9" s="73"/>
      <c r="F9" s="73"/>
      <c r="G9" s="73"/>
      <c r="H9" s="74"/>
      <c r="I9" s="73">
        <f>SUM(D9:H9)</f>
        <v>116187080</v>
      </c>
    </row>
    <row r="10" spans="1:9" ht="14.25" customHeight="1">
      <c r="A10" s="161"/>
      <c r="B10" s="165"/>
      <c r="C10" s="2" t="s">
        <v>176</v>
      </c>
      <c r="D10" s="68"/>
      <c r="E10" s="68"/>
      <c r="F10" s="68"/>
      <c r="G10" s="68"/>
      <c r="H10" s="69"/>
      <c r="I10" s="68"/>
    </row>
    <row r="11" spans="1:9" ht="14.25" customHeight="1">
      <c r="A11" s="161"/>
      <c r="B11" s="165"/>
      <c r="C11" s="2" t="s">
        <v>177</v>
      </c>
      <c r="D11" s="68"/>
      <c r="E11" s="68"/>
      <c r="F11" s="68"/>
      <c r="G11" s="68"/>
      <c r="H11" s="69"/>
      <c r="I11" s="68"/>
    </row>
    <row r="12" spans="1:9" ht="14.25" customHeight="1">
      <c r="A12" s="161"/>
      <c r="B12" s="165"/>
      <c r="C12" s="2" t="s">
        <v>178</v>
      </c>
      <c r="D12" s="68">
        <v>129239790</v>
      </c>
      <c r="E12" s="68"/>
      <c r="F12" s="68"/>
      <c r="G12" s="68"/>
      <c r="H12" s="69"/>
      <c r="I12" s="68">
        <f aca="true" t="shared" si="0" ref="I12:I20">SUM(D12:H12)</f>
        <v>129239790</v>
      </c>
    </row>
    <row r="13" spans="1:9" ht="14.25" customHeight="1">
      <c r="A13" s="161"/>
      <c r="B13" s="165"/>
      <c r="C13" s="2" t="s">
        <v>216</v>
      </c>
      <c r="D13" s="68"/>
      <c r="E13" s="68"/>
      <c r="F13" s="68"/>
      <c r="G13" s="68"/>
      <c r="H13" s="69"/>
      <c r="I13" s="68"/>
    </row>
    <row r="14" spans="1:9" ht="14.25" customHeight="1">
      <c r="A14" s="161"/>
      <c r="B14" s="165"/>
      <c r="C14" s="2" t="s">
        <v>227</v>
      </c>
      <c r="D14" s="68"/>
      <c r="E14" s="68"/>
      <c r="F14" s="68"/>
      <c r="G14" s="68"/>
      <c r="H14" s="69"/>
      <c r="I14" s="68"/>
    </row>
    <row r="15" spans="1:9" ht="14.25" customHeight="1">
      <c r="A15" s="161"/>
      <c r="B15" s="165"/>
      <c r="C15" s="2" t="s">
        <v>179</v>
      </c>
      <c r="D15" s="68"/>
      <c r="E15" s="68"/>
      <c r="F15" s="68"/>
      <c r="G15" s="68"/>
      <c r="H15" s="69"/>
      <c r="I15" s="68"/>
    </row>
    <row r="16" spans="1:9" ht="14.25" customHeight="1">
      <c r="A16" s="161"/>
      <c r="B16" s="165"/>
      <c r="C16" s="2" t="s">
        <v>180</v>
      </c>
      <c r="D16" s="68"/>
      <c r="E16" s="68"/>
      <c r="F16" s="68"/>
      <c r="G16" s="68"/>
      <c r="H16" s="69"/>
      <c r="I16" s="68"/>
    </row>
    <row r="17" spans="1:9" ht="14.25" customHeight="1">
      <c r="A17" s="161"/>
      <c r="B17" s="165"/>
      <c r="C17" s="2" t="s">
        <v>181</v>
      </c>
      <c r="D17" s="68">
        <v>160550</v>
      </c>
      <c r="E17" s="68"/>
      <c r="F17" s="68"/>
      <c r="G17" s="68"/>
      <c r="H17" s="69"/>
      <c r="I17" s="68">
        <f t="shared" si="0"/>
        <v>160550</v>
      </c>
    </row>
    <row r="18" spans="1:9" ht="14.25" customHeight="1">
      <c r="A18" s="161"/>
      <c r="B18" s="165"/>
      <c r="C18" s="2" t="s">
        <v>55</v>
      </c>
      <c r="D18" s="68"/>
      <c r="E18" s="68"/>
      <c r="F18" s="68"/>
      <c r="G18" s="68"/>
      <c r="H18" s="69"/>
      <c r="I18" s="68"/>
    </row>
    <row r="19" spans="1:9" ht="14.25" customHeight="1">
      <c r="A19" s="161"/>
      <c r="B19" s="165"/>
      <c r="C19" s="2" t="s">
        <v>217</v>
      </c>
      <c r="D19" s="68">
        <v>36255</v>
      </c>
      <c r="E19" s="68"/>
      <c r="F19" s="68"/>
      <c r="G19" s="68"/>
      <c r="H19" s="69"/>
      <c r="I19" s="68">
        <f t="shared" si="0"/>
        <v>36255</v>
      </c>
    </row>
    <row r="20" spans="1:9" ht="14.25" customHeight="1">
      <c r="A20" s="161"/>
      <c r="B20" s="165"/>
      <c r="C20" s="2" t="s">
        <v>206</v>
      </c>
      <c r="D20" s="68">
        <v>1900732</v>
      </c>
      <c r="E20" s="68"/>
      <c r="F20" s="68"/>
      <c r="G20" s="68"/>
      <c r="H20" s="69"/>
      <c r="I20" s="68">
        <f t="shared" si="0"/>
        <v>1900732</v>
      </c>
    </row>
    <row r="21" spans="1:9" ht="14.25" customHeight="1">
      <c r="A21" s="161"/>
      <c r="B21" s="165"/>
      <c r="C21" s="2" t="s">
        <v>218</v>
      </c>
      <c r="D21" s="68"/>
      <c r="E21" s="68"/>
      <c r="F21" s="68"/>
      <c r="G21" s="68"/>
      <c r="H21" s="69"/>
      <c r="I21" s="68"/>
    </row>
    <row r="22" spans="1:9" ht="14.25" customHeight="1">
      <c r="A22" s="161"/>
      <c r="B22" s="165"/>
      <c r="C22" s="6" t="s">
        <v>207</v>
      </c>
      <c r="D22" s="71">
        <f>SUM(D9:D21)</f>
        <v>247524407</v>
      </c>
      <c r="E22" s="130"/>
      <c r="F22" s="71"/>
      <c r="G22" s="71"/>
      <c r="H22" s="130"/>
      <c r="I22" s="71">
        <f>SUM(I9:I21)</f>
        <v>247524407</v>
      </c>
    </row>
    <row r="23" spans="1:9" ht="14.25" customHeight="1">
      <c r="A23" s="161"/>
      <c r="B23" s="161" t="s">
        <v>14</v>
      </c>
      <c r="C23" s="1" t="s">
        <v>219</v>
      </c>
      <c r="D23" s="68">
        <v>182459980</v>
      </c>
      <c r="E23" s="134"/>
      <c r="F23" s="68"/>
      <c r="G23" s="68"/>
      <c r="H23" s="69"/>
      <c r="I23" s="68">
        <f>SUM(D23:H23)</f>
        <v>182459980</v>
      </c>
    </row>
    <row r="24" spans="1:9" ht="14.25" customHeight="1">
      <c r="A24" s="161"/>
      <c r="B24" s="161"/>
      <c r="C24" s="1" t="s">
        <v>220</v>
      </c>
      <c r="D24" s="68">
        <v>28909185</v>
      </c>
      <c r="E24" s="134"/>
      <c r="F24" s="68"/>
      <c r="G24" s="68"/>
      <c r="H24" s="69"/>
      <c r="I24" s="68">
        <f>SUM(D24:H24)</f>
        <v>28909185</v>
      </c>
    </row>
    <row r="25" spans="1:9" ht="14.25" customHeight="1">
      <c r="A25" s="161"/>
      <c r="B25" s="161"/>
      <c r="C25" s="1" t="s">
        <v>221</v>
      </c>
      <c r="D25" s="68">
        <v>18815035</v>
      </c>
      <c r="E25" s="134"/>
      <c r="F25" s="68"/>
      <c r="G25" s="68"/>
      <c r="H25" s="69"/>
      <c r="I25" s="68">
        <f aca="true" t="shared" si="1" ref="I25:I30">SUM(D25:H25)</f>
        <v>18815035</v>
      </c>
    </row>
    <row r="26" spans="1:9" ht="14.25" customHeight="1">
      <c r="A26" s="161"/>
      <c r="B26" s="161"/>
      <c r="C26" s="1" t="s">
        <v>222</v>
      </c>
      <c r="D26" s="134"/>
      <c r="E26" s="134"/>
      <c r="F26" s="68"/>
      <c r="G26" s="68"/>
      <c r="H26" s="69"/>
      <c r="I26" s="68"/>
    </row>
    <row r="27" spans="1:9" ht="14.25" customHeight="1">
      <c r="A27" s="161"/>
      <c r="B27" s="161"/>
      <c r="C27" s="1" t="s">
        <v>315</v>
      </c>
      <c r="D27" s="134"/>
      <c r="E27" s="134"/>
      <c r="F27" s="68"/>
      <c r="G27" s="68"/>
      <c r="H27" s="69"/>
      <c r="I27" s="68"/>
    </row>
    <row r="28" spans="1:9" ht="14.25" customHeight="1">
      <c r="A28" s="161"/>
      <c r="B28" s="161"/>
      <c r="C28" s="1" t="s">
        <v>223</v>
      </c>
      <c r="D28" s="134"/>
      <c r="E28" s="134"/>
      <c r="F28" s="68"/>
      <c r="G28" s="68"/>
      <c r="H28" s="69"/>
      <c r="I28" s="68"/>
    </row>
    <row r="29" spans="1:9" ht="14.25" customHeight="1">
      <c r="A29" s="161"/>
      <c r="B29" s="161"/>
      <c r="C29" s="1" t="s">
        <v>208</v>
      </c>
      <c r="D29" s="68">
        <v>160550</v>
      </c>
      <c r="E29" s="134"/>
      <c r="F29" s="68"/>
      <c r="G29" s="68"/>
      <c r="H29" s="69"/>
      <c r="I29" s="68">
        <f t="shared" si="1"/>
        <v>160550</v>
      </c>
    </row>
    <row r="30" spans="1:9" ht="14.25" customHeight="1">
      <c r="A30" s="161"/>
      <c r="B30" s="161"/>
      <c r="C30" s="1" t="s">
        <v>209</v>
      </c>
      <c r="D30" s="68">
        <v>1077748</v>
      </c>
      <c r="E30" s="134"/>
      <c r="F30" s="68"/>
      <c r="G30" s="68"/>
      <c r="H30" s="69"/>
      <c r="I30" s="68">
        <f t="shared" si="1"/>
        <v>1077748</v>
      </c>
    </row>
    <row r="31" spans="1:9" ht="14.25" customHeight="1">
      <c r="A31" s="161"/>
      <c r="B31" s="161"/>
      <c r="C31" s="1" t="s">
        <v>224</v>
      </c>
      <c r="D31" s="134"/>
      <c r="E31" s="134"/>
      <c r="F31" s="68"/>
      <c r="G31" s="68"/>
      <c r="H31" s="69"/>
      <c r="I31" s="68"/>
    </row>
    <row r="32" spans="1:9" ht="14.25" customHeight="1">
      <c r="A32" s="161"/>
      <c r="B32" s="162"/>
      <c r="C32" s="6" t="s">
        <v>228</v>
      </c>
      <c r="D32" s="130">
        <f>SUM(D23:D31)</f>
        <v>231422498</v>
      </c>
      <c r="E32" s="130"/>
      <c r="F32" s="130"/>
      <c r="G32" s="130"/>
      <c r="H32" s="130"/>
      <c r="I32" s="71">
        <f>SUM(I23:I31)</f>
        <v>231422498</v>
      </c>
    </row>
    <row r="33" spans="1:9" ht="14.25" customHeight="1">
      <c r="A33" s="162"/>
      <c r="B33" s="157" t="s">
        <v>229</v>
      </c>
      <c r="C33" s="159"/>
      <c r="D33" s="135">
        <f>D22-D32</f>
        <v>16101909</v>
      </c>
      <c r="E33" s="135"/>
      <c r="F33" s="71"/>
      <c r="G33" s="71"/>
      <c r="H33" s="130"/>
      <c r="I33" s="71">
        <f>I22-I32</f>
        <v>16101909</v>
      </c>
    </row>
    <row r="34" spans="1:9" ht="14.25" customHeight="1">
      <c r="A34" s="161" t="s">
        <v>168</v>
      </c>
      <c r="B34" s="184" t="s">
        <v>15</v>
      </c>
      <c r="C34" s="2" t="s">
        <v>163</v>
      </c>
      <c r="D34" s="68">
        <v>3000000</v>
      </c>
      <c r="E34" s="68"/>
      <c r="F34" s="68"/>
      <c r="G34" s="68"/>
      <c r="H34" s="69"/>
      <c r="I34" s="68">
        <f>SUM(D34:H34)</f>
        <v>3000000</v>
      </c>
    </row>
    <row r="35" spans="1:9" ht="14.25" customHeight="1">
      <c r="A35" s="161"/>
      <c r="B35" s="185"/>
      <c r="C35" s="2" t="s">
        <v>162</v>
      </c>
      <c r="D35" s="68"/>
      <c r="E35" s="68"/>
      <c r="F35" s="68"/>
      <c r="G35" s="68"/>
      <c r="H35" s="69"/>
      <c r="I35" s="68"/>
    </row>
    <row r="36" spans="1:9" ht="14.25" customHeight="1">
      <c r="A36" s="161"/>
      <c r="B36" s="185"/>
      <c r="C36" s="2" t="s">
        <v>161</v>
      </c>
      <c r="D36" s="68"/>
      <c r="E36" s="68"/>
      <c r="F36" s="68"/>
      <c r="G36" s="68"/>
      <c r="H36" s="69"/>
      <c r="I36" s="68"/>
    </row>
    <row r="37" spans="1:9" ht="14.25" customHeight="1">
      <c r="A37" s="161"/>
      <c r="B37" s="185"/>
      <c r="C37" s="2" t="s">
        <v>160</v>
      </c>
      <c r="D37" s="68"/>
      <c r="E37" s="68"/>
      <c r="F37" s="68"/>
      <c r="G37" s="68"/>
      <c r="H37" s="69"/>
      <c r="I37" s="68"/>
    </row>
    <row r="38" spans="1:9" ht="14.25" customHeight="1">
      <c r="A38" s="161"/>
      <c r="B38" s="185"/>
      <c r="C38" s="2" t="s">
        <v>225</v>
      </c>
      <c r="D38" s="68"/>
      <c r="E38" s="68"/>
      <c r="F38" s="68"/>
      <c r="G38" s="68"/>
      <c r="H38" s="69"/>
      <c r="I38" s="68"/>
    </row>
    <row r="39" spans="1:9" ht="14.25" customHeight="1">
      <c r="A39" s="161"/>
      <c r="B39" s="185"/>
      <c r="C39" s="6" t="s">
        <v>159</v>
      </c>
      <c r="D39" s="130">
        <f>SUM(D34:D38)</f>
        <v>3000000</v>
      </c>
      <c r="E39" s="130"/>
      <c r="F39" s="130"/>
      <c r="G39" s="130"/>
      <c r="H39" s="130"/>
      <c r="I39" s="71">
        <f>SUM(I34:I38)</f>
        <v>3000000</v>
      </c>
    </row>
    <row r="40" spans="1:9" ht="14.25" customHeight="1">
      <c r="A40" s="161"/>
      <c r="B40" s="160" t="s">
        <v>14</v>
      </c>
      <c r="C40" s="9" t="s">
        <v>158</v>
      </c>
      <c r="D40" s="74">
        <v>3630000</v>
      </c>
      <c r="E40" s="74"/>
      <c r="F40" s="73"/>
      <c r="G40" s="73"/>
      <c r="H40" s="74"/>
      <c r="I40" s="73">
        <f>SUM(D40:H40)</f>
        <v>3630000</v>
      </c>
    </row>
    <row r="41" spans="1:9" ht="14.25" customHeight="1">
      <c r="A41" s="161"/>
      <c r="B41" s="166"/>
      <c r="C41" s="2" t="s">
        <v>226</v>
      </c>
      <c r="D41" s="68">
        <v>10188745</v>
      </c>
      <c r="E41" s="68"/>
      <c r="F41" s="68"/>
      <c r="G41" s="68"/>
      <c r="H41" s="69"/>
      <c r="I41" s="68">
        <f>SUM(D41:H41)</f>
        <v>10188745</v>
      </c>
    </row>
    <row r="42" spans="1:9" ht="14.25" customHeight="1">
      <c r="A42" s="161"/>
      <c r="B42" s="166"/>
      <c r="C42" s="2" t="s">
        <v>119</v>
      </c>
      <c r="D42" s="68">
        <v>330826</v>
      </c>
      <c r="E42" s="68"/>
      <c r="F42" s="68"/>
      <c r="G42" s="68"/>
      <c r="H42" s="69"/>
      <c r="I42" s="68">
        <f>SUM(D42:H42)</f>
        <v>330826</v>
      </c>
    </row>
    <row r="43" spans="1:9" ht="14.25" customHeight="1">
      <c r="A43" s="161"/>
      <c r="B43" s="166"/>
      <c r="C43" s="2" t="s">
        <v>121</v>
      </c>
      <c r="D43" s="68"/>
      <c r="E43" s="68"/>
      <c r="F43" s="68"/>
      <c r="G43" s="68"/>
      <c r="H43" s="69"/>
      <c r="I43" s="68"/>
    </row>
    <row r="44" spans="1:9" ht="14.25" customHeight="1">
      <c r="A44" s="161"/>
      <c r="B44" s="166"/>
      <c r="C44" s="2" t="s">
        <v>198</v>
      </c>
      <c r="D44" s="68"/>
      <c r="E44" s="68"/>
      <c r="F44" s="68"/>
      <c r="G44" s="68"/>
      <c r="H44" s="69"/>
      <c r="I44" s="68"/>
    </row>
    <row r="45" spans="1:9" ht="14.25" customHeight="1">
      <c r="A45" s="161"/>
      <c r="B45" s="167"/>
      <c r="C45" s="6" t="s">
        <v>167</v>
      </c>
      <c r="D45" s="71">
        <f>SUM(D40:D44)</f>
        <v>14149571</v>
      </c>
      <c r="E45" s="130"/>
      <c r="F45" s="130"/>
      <c r="G45" s="130"/>
      <c r="H45" s="130"/>
      <c r="I45" s="71">
        <f>SUM(I40:I44)</f>
        <v>14149571</v>
      </c>
    </row>
    <row r="46" spans="1:9" ht="14.25" customHeight="1">
      <c r="A46" s="162"/>
      <c r="B46" s="163" t="s">
        <v>166</v>
      </c>
      <c r="C46" s="164"/>
      <c r="D46" s="127">
        <f>D39-D45</f>
        <v>-11149571</v>
      </c>
      <c r="E46" s="136"/>
      <c r="F46" s="71"/>
      <c r="G46" s="71"/>
      <c r="H46" s="130"/>
      <c r="I46" s="71">
        <f>I39-I45</f>
        <v>-11149571</v>
      </c>
    </row>
    <row r="47" spans="1:9" ht="14.25" customHeight="1">
      <c r="A47" s="160" t="s">
        <v>213</v>
      </c>
      <c r="B47" s="160" t="s">
        <v>15</v>
      </c>
      <c r="C47" s="2" t="s">
        <v>155</v>
      </c>
      <c r="D47" s="68"/>
      <c r="E47" s="68"/>
      <c r="F47" s="68"/>
      <c r="G47" s="68"/>
      <c r="H47" s="69"/>
      <c r="I47" s="68"/>
    </row>
    <row r="48" spans="1:9" ht="14.25" customHeight="1">
      <c r="A48" s="166"/>
      <c r="B48" s="166"/>
      <c r="C48" s="2" t="s">
        <v>154</v>
      </c>
      <c r="D48" s="68"/>
      <c r="E48" s="68"/>
      <c r="F48" s="68"/>
      <c r="G48" s="68"/>
      <c r="H48" s="69"/>
      <c r="I48" s="68"/>
    </row>
    <row r="49" spans="1:9" ht="14.25" customHeight="1">
      <c r="A49" s="166"/>
      <c r="B49" s="166"/>
      <c r="C49" s="2" t="s">
        <v>333</v>
      </c>
      <c r="D49" s="68"/>
      <c r="E49" s="68"/>
      <c r="F49" s="68"/>
      <c r="G49" s="68"/>
      <c r="H49" s="69"/>
      <c r="I49" s="68"/>
    </row>
    <row r="50" spans="1:9" ht="14.25" customHeight="1">
      <c r="A50" s="166"/>
      <c r="B50" s="166"/>
      <c r="C50" s="3" t="s">
        <v>319</v>
      </c>
      <c r="D50" s="68"/>
      <c r="E50" s="68"/>
      <c r="F50" s="68"/>
      <c r="G50" s="68"/>
      <c r="H50" s="69"/>
      <c r="I50" s="68"/>
    </row>
    <row r="51" spans="1:9" ht="14.25" customHeight="1">
      <c r="A51" s="166"/>
      <c r="B51" s="166"/>
      <c r="C51" s="3" t="s">
        <v>320</v>
      </c>
      <c r="D51" s="68"/>
      <c r="E51" s="68"/>
      <c r="F51" s="68"/>
      <c r="G51" s="68"/>
      <c r="H51" s="69"/>
      <c r="I51" s="68"/>
    </row>
    <row r="52" spans="1:9" ht="14.25" customHeight="1">
      <c r="A52" s="166"/>
      <c r="B52" s="166"/>
      <c r="C52" s="2" t="s">
        <v>321</v>
      </c>
      <c r="D52" s="68"/>
      <c r="E52" s="68"/>
      <c r="F52" s="68"/>
      <c r="G52" s="68"/>
      <c r="H52" s="69"/>
      <c r="I52" s="68"/>
    </row>
    <row r="53" spans="1:9" ht="14.25" customHeight="1">
      <c r="A53" s="166"/>
      <c r="B53" s="166"/>
      <c r="C53" s="2" t="s">
        <v>170</v>
      </c>
      <c r="D53" s="68">
        <v>5000000</v>
      </c>
      <c r="E53" s="68"/>
      <c r="F53" s="68"/>
      <c r="G53" s="68"/>
      <c r="H53" s="68">
        <v>-5000000</v>
      </c>
      <c r="I53" s="68"/>
    </row>
    <row r="54" spans="1:9" ht="14.25" customHeight="1">
      <c r="A54" s="166"/>
      <c r="B54" s="166"/>
      <c r="C54" s="2" t="s">
        <v>322</v>
      </c>
      <c r="D54" s="68">
        <v>1205723</v>
      </c>
      <c r="E54" s="68"/>
      <c r="F54" s="68"/>
      <c r="G54" s="68"/>
      <c r="H54" s="68">
        <v>-1205723</v>
      </c>
      <c r="I54" s="68"/>
    </row>
    <row r="55" spans="1:9" ht="14.25" customHeight="1">
      <c r="A55" s="166"/>
      <c r="B55" s="166"/>
      <c r="C55" s="2" t="s">
        <v>199</v>
      </c>
      <c r="D55" s="68"/>
      <c r="E55" s="68"/>
      <c r="F55" s="68"/>
      <c r="G55" s="68"/>
      <c r="H55" s="69"/>
      <c r="I55" s="68"/>
    </row>
    <row r="56" spans="1:9" ht="14.25" customHeight="1">
      <c r="A56" s="166"/>
      <c r="B56" s="167"/>
      <c r="C56" s="6" t="s">
        <v>212</v>
      </c>
      <c r="D56" s="71">
        <f>SUM(D47:D55)</f>
        <v>6205723</v>
      </c>
      <c r="E56" s="130"/>
      <c r="F56" s="71"/>
      <c r="G56" s="71"/>
      <c r="H56" s="71">
        <f>SUM(H47:H55)</f>
        <v>-6205723</v>
      </c>
      <c r="I56" s="71"/>
    </row>
    <row r="57" spans="1:9" ht="14.25" customHeight="1">
      <c r="A57" s="166"/>
      <c r="B57" s="160" t="s">
        <v>14</v>
      </c>
      <c r="C57" s="2" t="s">
        <v>152</v>
      </c>
      <c r="D57" s="68"/>
      <c r="E57" s="68"/>
      <c r="F57" s="68"/>
      <c r="G57" s="68"/>
      <c r="H57" s="69"/>
      <c r="I57" s="68"/>
    </row>
    <row r="58" spans="1:9" ht="14.25" customHeight="1">
      <c r="A58" s="166"/>
      <c r="B58" s="161"/>
      <c r="C58" s="2" t="s">
        <v>323</v>
      </c>
      <c r="D58" s="68"/>
      <c r="E58" s="68"/>
      <c r="F58" s="68"/>
      <c r="G58" s="68"/>
      <c r="H58" s="69"/>
      <c r="I58" s="68"/>
    </row>
    <row r="59" spans="1:9" ht="14.25" customHeight="1">
      <c r="A59" s="166"/>
      <c r="B59" s="166"/>
      <c r="C59" s="2" t="s">
        <v>151</v>
      </c>
      <c r="D59" s="68"/>
      <c r="E59" s="68"/>
      <c r="F59" s="68"/>
      <c r="G59" s="68"/>
      <c r="H59" s="69"/>
      <c r="I59" s="68"/>
    </row>
    <row r="60" spans="1:9" ht="14.25" customHeight="1">
      <c r="A60" s="166"/>
      <c r="B60" s="166"/>
      <c r="C60" s="2" t="s">
        <v>336</v>
      </c>
      <c r="D60" s="68"/>
      <c r="E60" s="68"/>
      <c r="F60" s="68"/>
      <c r="G60" s="68"/>
      <c r="H60" s="69"/>
      <c r="I60" s="68"/>
    </row>
    <row r="61" spans="1:9" ht="14.25" customHeight="1">
      <c r="A61" s="166"/>
      <c r="B61" s="166"/>
      <c r="C61" s="2" t="s">
        <v>171</v>
      </c>
      <c r="D61" s="68"/>
      <c r="E61" s="68"/>
      <c r="F61" s="68"/>
      <c r="G61" s="68"/>
      <c r="H61" s="69"/>
      <c r="I61" s="68"/>
    </row>
    <row r="62" spans="1:9" ht="14.25" customHeight="1">
      <c r="A62" s="166"/>
      <c r="B62" s="166"/>
      <c r="C62" s="2" t="s">
        <v>324</v>
      </c>
      <c r="D62" s="68">
        <v>5000000</v>
      </c>
      <c r="E62" s="68"/>
      <c r="F62" s="68"/>
      <c r="G62" s="68"/>
      <c r="H62" s="68">
        <v>-5000000</v>
      </c>
      <c r="I62" s="68"/>
    </row>
    <row r="63" spans="1:9" ht="14.25" customHeight="1">
      <c r="A63" s="166"/>
      <c r="B63" s="166"/>
      <c r="C63" s="2" t="s">
        <v>169</v>
      </c>
      <c r="D63" s="68">
        <v>1205723</v>
      </c>
      <c r="E63" s="68"/>
      <c r="F63" s="68"/>
      <c r="G63" s="68"/>
      <c r="H63" s="68">
        <v>-1205723</v>
      </c>
      <c r="I63" s="68"/>
    </row>
    <row r="64" spans="1:9" ht="14.25" customHeight="1">
      <c r="A64" s="166"/>
      <c r="B64" s="166"/>
      <c r="C64" s="2" t="s">
        <v>200</v>
      </c>
      <c r="D64" s="68">
        <v>1761026</v>
      </c>
      <c r="E64" s="68"/>
      <c r="F64" s="68"/>
      <c r="G64" s="68"/>
      <c r="H64" s="69"/>
      <c r="I64" s="68">
        <f>SUM(D64:H64)</f>
        <v>1761026</v>
      </c>
    </row>
    <row r="65" spans="1:9" ht="14.25" customHeight="1">
      <c r="A65" s="166"/>
      <c r="B65" s="167"/>
      <c r="C65" s="17" t="s">
        <v>214</v>
      </c>
      <c r="D65" s="73">
        <f>SUM(D57:D64)</f>
        <v>7966749</v>
      </c>
      <c r="E65" s="74"/>
      <c r="F65" s="71"/>
      <c r="G65" s="71"/>
      <c r="H65" s="71">
        <f>SUM(H57:H64)</f>
        <v>-6205723</v>
      </c>
      <c r="I65" s="71">
        <f>SUM(I57:I64)</f>
        <v>1761026</v>
      </c>
    </row>
    <row r="66" spans="1:9" ht="14.25" customHeight="1">
      <c r="A66" s="167"/>
      <c r="B66" s="157" t="s">
        <v>215</v>
      </c>
      <c r="C66" s="159"/>
      <c r="D66" s="127">
        <f>D56-D65</f>
        <v>-1761026</v>
      </c>
      <c r="E66" s="135"/>
      <c r="F66" s="135"/>
      <c r="G66" s="135"/>
      <c r="H66" s="135"/>
      <c r="I66" s="71">
        <f>I56-I65</f>
        <v>-1761026</v>
      </c>
    </row>
    <row r="67" spans="1:9" ht="14.25" customHeight="1">
      <c r="A67" s="163" t="s">
        <v>356</v>
      </c>
      <c r="B67" s="186"/>
      <c r="C67" s="164"/>
      <c r="D67" s="127">
        <f>D33+D46+D66</f>
        <v>3191312</v>
      </c>
      <c r="E67" s="136"/>
      <c r="F67" s="71"/>
      <c r="G67" s="71"/>
      <c r="H67" s="130"/>
      <c r="I67" s="71">
        <f>I33+I46+I66</f>
        <v>3191312</v>
      </c>
    </row>
    <row r="68" spans="1:9" ht="14.25" customHeight="1">
      <c r="A68" s="11"/>
      <c r="B68" s="11"/>
      <c r="C68" s="11"/>
      <c r="D68" s="137"/>
      <c r="E68" s="137"/>
      <c r="F68" s="138"/>
      <c r="G68" s="138"/>
      <c r="H68" s="139"/>
      <c r="I68" s="138"/>
    </row>
    <row r="69" spans="1:9" s="12" customFormat="1" ht="14.25" customHeight="1">
      <c r="A69" s="187" t="s">
        <v>357</v>
      </c>
      <c r="B69" s="171"/>
      <c r="C69" s="188"/>
      <c r="D69" s="140">
        <v>157423024</v>
      </c>
      <c r="E69" s="141"/>
      <c r="F69" s="73"/>
      <c r="G69" s="73"/>
      <c r="H69" s="74"/>
      <c r="I69" s="73">
        <f>SUM(D69:H69)</f>
        <v>157423024</v>
      </c>
    </row>
    <row r="70" spans="1:9" ht="14.25" customHeight="1">
      <c r="A70" s="163" t="s">
        <v>358</v>
      </c>
      <c r="B70" s="186"/>
      <c r="C70" s="164"/>
      <c r="D70" s="142">
        <f>D67+D69</f>
        <v>160614336</v>
      </c>
      <c r="E70" s="143"/>
      <c r="F70" s="144"/>
      <c r="G70" s="144"/>
      <c r="H70" s="145"/>
      <c r="I70" s="71">
        <f>I67+I69</f>
        <v>160614336</v>
      </c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</sheetData>
  <sheetProtection password="FAF1" sheet="1" formatCells="0" formatColumns="0" formatRows="0" insertColumns="0" insertRows="0" insertHyperlinks="0" deleteColumns="0" deleteRows="0" sort="0" autoFilter="0" pivotTables="0"/>
  <mergeCells count="24">
    <mergeCell ref="A70:C70"/>
    <mergeCell ref="A47:A66"/>
    <mergeCell ref="B47:B56"/>
    <mergeCell ref="B57:B65"/>
    <mergeCell ref="B66:C66"/>
    <mergeCell ref="A67:C67"/>
    <mergeCell ref="A69:C69"/>
    <mergeCell ref="A9:A33"/>
    <mergeCell ref="B9:B22"/>
    <mergeCell ref="B23:B32"/>
    <mergeCell ref="B33:C33"/>
    <mergeCell ref="A34:A46"/>
    <mergeCell ref="B34:B39"/>
    <mergeCell ref="B40:B45"/>
    <mergeCell ref="B46:C46"/>
    <mergeCell ref="A3:I3"/>
    <mergeCell ref="A5:I5"/>
    <mergeCell ref="A7:C8"/>
    <mergeCell ref="D7:D8"/>
    <mergeCell ref="E7:E8"/>
    <mergeCell ref="F7:F8"/>
    <mergeCell ref="G7:G8"/>
    <mergeCell ref="H7:H8"/>
    <mergeCell ref="I7:I8"/>
  </mergeCells>
  <printOptions horizontalCentered="1"/>
  <pageMargins left="0" right="0" top="0.3937007874015748" bottom="0" header="0" footer="0"/>
  <pageSetup firstPageNumber="2" useFirstPageNumber="1" horizontalDpi="300" verticalDpi="300" orientation="portrait" paperSize="9" scale="99" r:id="rId3"/>
  <headerFooter scaleWithDoc="0">
    <oddFooter>&amp;C&amp;P</oddFooter>
  </headerFooter>
  <rowBreaks count="1" manualBreakCount="1">
    <brk id="46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2"/>
  <sheetViews>
    <sheetView view="pageBreakPreview" zoomScaleSheetLayoutView="100" workbookViewId="0" topLeftCell="A1">
      <selection activeCell="D71" sqref="D71:D72"/>
    </sheetView>
  </sheetViews>
  <sheetFormatPr defaultColWidth="9.00390625" defaultRowHeight="13.5"/>
  <cols>
    <col min="1" max="1" width="3.625" style="3" customWidth="1"/>
    <col min="2" max="2" width="3.375" style="3" customWidth="1"/>
    <col min="3" max="3" width="38.75390625" style="3" customWidth="1"/>
    <col min="4" max="6" width="16.625" style="59" customWidth="1"/>
    <col min="7" max="7" width="1.4921875" style="3" customWidth="1"/>
    <col min="8" max="16384" width="9.00390625" style="3" customWidth="1"/>
  </cols>
  <sheetData>
    <row r="1" ht="21.75" customHeight="1"/>
    <row r="2" spans="1:6" ht="15.75" customHeight="1">
      <c r="A2" s="4"/>
      <c r="B2" s="4"/>
      <c r="C2" s="4"/>
      <c r="D2" s="156" t="s">
        <v>34</v>
      </c>
      <c r="E2" s="156"/>
      <c r="F2" s="156"/>
    </row>
    <row r="3" spans="1:6" ht="14.25">
      <c r="A3" s="154" t="s">
        <v>27</v>
      </c>
      <c r="B3" s="154"/>
      <c r="C3" s="154"/>
      <c r="D3" s="154"/>
      <c r="E3" s="154"/>
      <c r="F3" s="154"/>
    </row>
    <row r="4" spans="1:6" ht="14.25">
      <c r="A4" s="154" t="s">
        <v>360</v>
      </c>
      <c r="B4" s="154"/>
      <c r="C4" s="154"/>
      <c r="D4" s="154"/>
      <c r="E4" s="154"/>
      <c r="F4" s="154"/>
    </row>
    <row r="5" spans="1:6" ht="13.5" customHeight="1">
      <c r="A5" s="37"/>
      <c r="B5" s="37"/>
      <c r="C5" s="37"/>
      <c r="D5" s="60"/>
      <c r="E5" s="60"/>
      <c r="F5" s="131" t="s">
        <v>329</v>
      </c>
    </row>
    <row r="6" spans="1:6" ht="14.25" customHeight="1">
      <c r="A6" s="157" t="s">
        <v>139</v>
      </c>
      <c r="B6" s="158"/>
      <c r="C6" s="159"/>
      <c r="D6" s="114" t="s">
        <v>337</v>
      </c>
      <c r="E6" s="114" t="s">
        <v>338</v>
      </c>
      <c r="F6" s="114" t="s">
        <v>339</v>
      </c>
    </row>
    <row r="7" spans="1:6" ht="14.25" customHeight="1">
      <c r="A7" s="160" t="s">
        <v>100</v>
      </c>
      <c r="B7" s="160" t="s">
        <v>23</v>
      </c>
      <c r="C7" s="10" t="s">
        <v>182</v>
      </c>
      <c r="D7" s="73">
        <v>116187080</v>
      </c>
      <c r="E7" s="73"/>
      <c r="F7" s="73">
        <f>D7-E7</f>
        <v>116187080</v>
      </c>
    </row>
    <row r="8" spans="1:6" ht="14.25" customHeight="1">
      <c r="A8" s="161"/>
      <c r="B8" s="161"/>
      <c r="C8" s="2" t="s">
        <v>183</v>
      </c>
      <c r="D8" s="68"/>
      <c r="E8" s="68"/>
      <c r="F8" s="68"/>
    </row>
    <row r="9" spans="1:6" ht="14.25" customHeight="1">
      <c r="A9" s="161"/>
      <c r="B9" s="161"/>
      <c r="C9" s="2" t="s">
        <v>184</v>
      </c>
      <c r="D9" s="68"/>
      <c r="E9" s="68"/>
      <c r="F9" s="68"/>
    </row>
    <row r="10" spans="1:6" ht="14.25" customHeight="1">
      <c r="A10" s="161"/>
      <c r="B10" s="161"/>
      <c r="C10" s="2" t="s">
        <v>185</v>
      </c>
      <c r="D10" s="68">
        <v>129239790</v>
      </c>
      <c r="E10" s="68"/>
      <c r="F10" s="68">
        <f>D10-E10</f>
        <v>129239790</v>
      </c>
    </row>
    <row r="11" spans="1:6" ht="14.25" customHeight="1">
      <c r="A11" s="161"/>
      <c r="B11" s="161"/>
      <c r="C11" s="2" t="s">
        <v>38</v>
      </c>
      <c r="D11" s="68"/>
      <c r="E11" s="68"/>
      <c r="F11" s="68"/>
    </row>
    <row r="12" spans="1:6" ht="14.25" customHeight="1">
      <c r="A12" s="161"/>
      <c r="B12" s="161"/>
      <c r="C12" s="2" t="s">
        <v>249</v>
      </c>
      <c r="D12" s="68"/>
      <c r="E12" s="68"/>
      <c r="F12" s="68"/>
    </row>
    <row r="13" spans="1:6" ht="14.25" customHeight="1">
      <c r="A13" s="161"/>
      <c r="B13" s="161"/>
      <c r="C13" s="2" t="s">
        <v>186</v>
      </c>
      <c r="D13" s="68"/>
      <c r="E13" s="68"/>
      <c r="F13" s="68"/>
    </row>
    <row r="14" spans="1:6" ht="14.25" customHeight="1">
      <c r="A14" s="161"/>
      <c r="B14" s="161"/>
      <c r="C14" s="2" t="s">
        <v>187</v>
      </c>
      <c r="D14" s="68"/>
      <c r="E14" s="68"/>
      <c r="F14" s="68"/>
    </row>
    <row r="15" spans="1:6" ht="14.25" customHeight="1">
      <c r="A15" s="161"/>
      <c r="B15" s="161"/>
      <c r="C15" s="2" t="s">
        <v>264</v>
      </c>
      <c r="D15" s="68"/>
      <c r="E15" s="68"/>
      <c r="F15" s="68"/>
    </row>
    <row r="16" spans="1:6" ht="14.25" customHeight="1">
      <c r="A16" s="161"/>
      <c r="B16" s="161"/>
      <c r="C16" s="2" t="s">
        <v>250</v>
      </c>
      <c r="D16" s="68"/>
      <c r="E16" s="68"/>
      <c r="F16" s="68"/>
    </row>
    <row r="17" spans="1:6" ht="14.25" customHeight="1">
      <c r="A17" s="161"/>
      <c r="B17" s="162"/>
      <c r="C17" s="6" t="s">
        <v>101</v>
      </c>
      <c r="D17" s="71">
        <f>SUM(D7:D16)</f>
        <v>245426870</v>
      </c>
      <c r="E17" s="71"/>
      <c r="F17" s="71">
        <f>SUM(F7:F16)</f>
        <v>245426870</v>
      </c>
    </row>
    <row r="18" spans="1:6" ht="14.25" customHeight="1">
      <c r="A18" s="161"/>
      <c r="B18" s="161" t="s">
        <v>24</v>
      </c>
      <c r="C18" s="2" t="s">
        <v>230</v>
      </c>
      <c r="D18" s="68">
        <v>182459980</v>
      </c>
      <c r="E18" s="68"/>
      <c r="F18" s="68">
        <f>D18-E18</f>
        <v>182459980</v>
      </c>
    </row>
    <row r="19" spans="1:6" ht="14.25" customHeight="1">
      <c r="A19" s="161"/>
      <c r="B19" s="161"/>
      <c r="C19" s="2" t="s">
        <v>145</v>
      </c>
      <c r="D19" s="68">
        <v>28909185</v>
      </c>
      <c r="E19" s="68"/>
      <c r="F19" s="68">
        <f aca="true" t="shared" si="0" ref="F19:F26">D19-E19</f>
        <v>28909185</v>
      </c>
    </row>
    <row r="20" spans="1:6" ht="14.25" customHeight="1">
      <c r="A20" s="161"/>
      <c r="B20" s="161"/>
      <c r="C20" s="2" t="s">
        <v>231</v>
      </c>
      <c r="D20" s="68">
        <v>18815035</v>
      </c>
      <c r="E20" s="68"/>
      <c r="F20" s="68">
        <f t="shared" si="0"/>
        <v>18815035</v>
      </c>
    </row>
    <row r="21" spans="1:6" ht="14.25" customHeight="1">
      <c r="A21" s="161"/>
      <c r="B21" s="161"/>
      <c r="C21" s="2" t="s">
        <v>232</v>
      </c>
      <c r="D21" s="68"/>
      <c r="E21" s="68"/>
      <c r="F21" s="68"/>
    </row>
    <row r="22" spans="1:6" ht="14.25" customHeight="1">
      <c r="A22" s="161"/>
      <c r="B22" s="161"/>
      <c r="C22" s="2" t="s">
        <v>316</v>
      </c>
      <c r="D22" s="68"/>
      <c r="E22" s="68"/>
      <c r="F22" s="68"/>
    </row>
    <row r="23" spans="1:6" ht="14.25" customHeight="1">
      <c r="A23" s="161"/>
      <c r="B23" s="161"/>
      <c r="C23" s="2" t="s">
        <v>317</v>
      </c>
      <c r="D23" s="68"/>
      <c r="E23" s="68"/>
      <c r="F23" s="68"/>
    </row>
    <row r="24" spans="1:6" ht="14.25" customHeight="1">
      <c r="A24" s="161"/>
      <c r="B24" s="161"/>
      <c r="C24" s="2" t="s">
        <v>233</v>
      </c>
      <c r="D24" s="68"/>
      <c r="E24" s="68"/>
      <c r="F24" s="68"/>
    </row>
    <row r="25" spans="1:6" ht="14.25" customHeight="1">
      <c r="A25" s="161"/>
      <c r="B25" s="161"/>
      <c r="C25" s="2" t="s">
        <v>234</v>
      </c>
      <c r="D25" s="68">
        <v>21622913</v>
      </c>
      <c r="E25" s="68"/>
      <c r="F25" s="68">
        <f t="shared" si="0"/>
        <v>21622913</v>
      </c>
    </row>
    <row r="26" spans="1:6" ht="14.25" customHeight="1">
      <c r="A26" s="161"/>
      <c r="B26" s="161"/>
      <c r="C26" s="39" t="s">
        <v>340</v>
      </c>
      <c r="D26" s="129">
        <v>-5550266</v>
      </c>
      <c r="E26" s="129"/>
      <c r="F26" s="68">
        <f t="shared" si="0"/>
        <v>-5550266</v>
      </c>
    </row>
    <row r="27" spans="1:6" ht="14.25" customHeight="1">
      <c r="A27" s="161"/>
      <c r="B27" s="161"/>
      <c r="C27" s="2" t="s">
        <v>235</v>
      </c>
      <c r="D27" s="68"/>
      <c r="E27" s="68"/>
      <c r="F27" s="68"/>
    </row>
    <row r="28" spans="1:6" ht="14.25" customHeight="1">
      <c r="A28" s="161"/>
      <c r="B28" s="161"/>
      <c r="C28" s="2" t="s">
        <v>120</v>
      </c>
      <c r="D28" s="68"/>
      <c r="E28" s="68"/>
      <c r="F28" s="68"/>
    </row>
    <row r="29" spans="1:6" ht="14.25" customHeight="1">
      <c r="A29" s="161"/>
      <c r="B29" s="161"/>
      <c r="C29" s="8" t="s">
        <v>251</v>
      </c>
      <c r="D29" s="132"/>
      <c r="E29" s="132"/>
      <c r="F29" s="68"/>
    </row>
    <row r="30" spans="1:6" ht="14.25" customHeight="1">
      <c r="A30" s="161"/>
      <c r="B30" s="162"/>
      <c r="C30" s="6" t="s">
        <v>102</v>
      </c>
      <c r="D30" s="71">
        <f>SUM(D18:D29)</f>
        <v>246256847</v>
      </c>
      <c r="E30" s="71"/>
      <c r="F30" s="71">
        <f>SUM(F18:F29)</f>
        <v>246256847</v>
      </c>
    </row>
    <row r="31" spans="1:6" ht="14.25" customHeight="1">
      <c r="A31" s="162"/>
      <c r="B31" s="168" t="s">
        <v>113</v>
      </c>
      <c r="C31" s="168"/>
      <c r="D31" s="71">
        <f>D17-D30</f>
        <v>-829977</v>
      </c>
      <c r="E31" s="71"/>
      <c r="F31" s="71">
        <f>F17-F30</f>
        <v>-829977</v>
      </c>
    </row>
    <row r="32" spans="1:6" ht="14.25" customHeight="1">
      <c r="A32" s="160" t="s">
        <v>104</v>
      </c>
      <c r="B32" s="160" t="s">
        <v>23</v>
      </c>
      <c r="C32" s="10" t="s">
        <v>252</v>
      </c>
      <c r="D32" s="73">
        <v>160550</v>
      </c>
      <c r="E32" s="73"/>
      <c r="F32" s="73">
        <f>D32-E32</f>
        <v>160550</v>
      </c>
    </row>
    <row r="33" spans="1:6" ht="14.25" customHeight="1">
      <c r="A33" s="161"/>
      <c r="B33" s="161"/>
      <c r="C33" s="2" t="s">
        <v>236</v>
      </c>
      <c r="D33" s="68">
        <v>36255</v>
      </c>
      <c r="E33" s="68"/>
      <c r="F33" s="68">
        <f>D33-E33</f>
        <v>36255</v>
      </c>
    </row>
    <row r="34" spans="1:6" ht="14.25" customHeight="1">
      <c r="A34" s="161"/>
      <c r="B34" s="161"/>
      <c r="C34" s="2" t="s">
        <v>237</v>
      </c>
      <c r="D34" s="68"/>
      <c r="E34" s="68"/>
      <c r="F34" s="68"/>
    </row>
    <row r="35" spans="1:6" ht="14.25" customHeight="1">
      <c r="A35" s="161"/>
      <c r="B35" s="161"/>
      <c r="C35" s="2" t="s">
        <v>238</v>
      </c>
      <c r="D35" s="68"/>
      <c r="E35" s="68"/>
      <c r="F35" s="68"/>
    </row>
    <row r="36" spans="1:6" ht="14.25" customHeight="1">
      <c r="A36" s="161"/>
      <c r="B36" s="161"/>
      <c r="C36" s="2" t="s">
        <v>136</v>
      </c>
      <c r="D36" s="68"/>
      <c r="E36" s="68"/>
      <c r="F36" s="68"/>
    </row>
    <row r="37" spans="1:6" ht="14.25" customHeight="1">
      <c r="A37" s="161"/>
      <c r="B37" s="161"/>
      <c r="C37" s="2" t="s">
        <v>239</v>
      </c>
      <c r="D37" s="68"/>
      <c r="E37" s="68"/>
      <c r="F37" s="68"/>
    </row>
    <row r="38" spans="1:6" ht="14.25" customHeight="1">
      <c r="A38" s="161"/>
      <c r="B38" s="161"/>
      <c r="C38" s="2" t="s">
        <v>253</v>
      </c>
      <c r="D38" s="68">
        <v>1900732</v>
      </c>
      <c r="E38" s="68"/>
      <c r="F38" s="68">
        <f>D38-E38</f>
        <v>1900732</v>
      </c>
    </row>
    <row r="39" spans="1:6" ht="14.25" customHeight="1">
      <c r="A39" s="161"/>
      <c r="B39" s="162"/>
      <c r="C39" s="6" t="s">
        <v>114</v>
      </c>
      <c r="D39" s="71">
        <f>SUM(D32:D38)</f>
        <v>2097537</v>
      </c>
      <c r="E39" s="71"/>
      <c r="F39" s="71">
        <f>SUM(F32:F38)</f>
        <v>2097537</v>
      </c>
    </row>
    <row r="40" spans="1:6" ht="14.25" customHeight="1">
      <c r="A40" s="161"/>
      <c r="B40" s="160" t="s">
        <v>24</v>
      </c>
      <c r="C40" s="1" t="s">
        <v>254</v>
      </c>
      <c r="D40" s="73">
        <v>160550</v>
      </c>
      <c r="E40" s="73"/>
      <c r="F40" s="73">
        <f>D40-E40</f>
        <v>160550</v>
      </c>
    </row>
    <row r="41" spans="1:6" ht="14.25" customHeight="1">
      <c r="A41" s="161"/>
      <c r="B41" s="161"/>
      <c r="C41" s="1" t="s">
        <v>142</v>
      </c>
      <c r="D41" s="68"/>
      <c r="E41" s="68"/>
      <c r="F41" s="68"/>
    </row>
    <row r="42" spans="1:6" ht="14.25" customHeight="1">
      <c r="A42" s="161"/>
      <c r="B42" s="161"/>
      <c r="C42" s="1" t="s">
        <v>240</v>
      </c>
      <c r="D42" s="68"/>
      <c r="E42" s="68"/>
      <c r="F42" s="68"/>
    </row>
    <row r="43" spans="1:6" ht="14.25" customHeight="1">
      <c r="A43" s="161"/>
      <c r="B43" s="161"/>
      <c r="C43" s="1" t="s">
        <v>143</v>
      </c>
      <c r="D43" s="68"/>
      <c r="E43" s="68"/>
      <c r="F43" s="68"/>
    </row>
    <row r="44" spans="1:6" ht="14.25" customHeight="1">
      <c r="A44" s="161"/>
      <c r="B44" s="161"/>
      <c r="C44" s="1" t="s">
        <v>241</v>
      </c>
      <c r="D44" s="68"/>
      <c r="E44" s="68"/>
      <c r="F44" s="68"/>
    </row>
    <row r="45" spans="1:6" ht="14.25" customHeight="1">
      <c r="A45" s="161"/>
      <c r="B45" s="161"/>
      <c r="C45" s="1" t="s">
        <v>265</v>
      </c>
      <c r="D45" s="68">
        <v>1077748</v>
      </c>
      <c r="E45" s="68"/>
      <c r="F45" s="68">
        <f>D45-E45</f>
        <v>1077748</v>
      </c>
    </row>
    <row r="46" spans="1:6" ht="14.25" customHeight="1">
      <c r="A46" s="161"/>
      <c r="B46" s="162"/>
      <c r="C46" s="6" t="s">
        <v>115</v>
      </c>
      <c r="D46" s="71">
        <f>SUM(D40:D45)</f>
        <v>1238298</v>
      </c>
      <c r="E46" s="71"/>
      <c r="F46" s="71">
        <f>SUM(F40:F45)</f>
        <v>1238298</v>
      </c>
    </row>
    <row r="47" spans="1:6" ht="14.25" customHeight="1">
      <c r="A47" s="162"/>
      <c r="B47" s="168" t="s">
        <v>116</v>
      </c>
      <c r="C47" s="168"/>
      <c r="D47" s="71">
        <f>D39-D46</f>
        <v>859239</v>
      </c>
      <c r="E47" s="71"/>
      <c r="F47" s="71">
        <f>F39-F46</f>
        <v>859239</v>
      </c>
    </row>
    <row r="48" spans="1:6" ht="14.25" customHeight="1">
      <c r="A48" s="157" t="s">
        <v>108</v>
      </c>
      <c r="B48" s="158"/>
      <c r="C48" s="159"/>
      <c r="D48" s="71">
        <f>D31+D47</f>
        <v>29262</v>
      </c>
      <c r="E48" s="71"/>
      <c r="F48" s="71">
        <f>F31+F47</f>
        <v>29262</v>
      </c>
    </row>
    <row r="49" spans="1:6" ht="14.25" customHeight="1">
      <c r="A49" s="160" t="s">
        <v>26</v>
      </c>
      <c r="B49" s="160" t="s">
        <v>23</v>
      </c>
      <c r="C49" s="10" t="s">
        <v>255</v>
      </c>
      <c r="D49" s="73">
        <v>3000000</v>
      </c>
      <c r="E49" s="73"/>
      <c r="F49" s="73">
        <f>D49-E49</f>
        <v>3000000</v>
      </c>
    </row>
    <row r="50" spans="1:6" ht="14.25" customHeight="1">
      <c r="A50" s="161"/>
      <c r="B50" s="161"/>
      <c r="C50" s="2" t="s">
        <v>256</v>
      </c>
      <c r="D50" s="68"/>
      <c r="E50" s="68"/>
      <c r="F50" s="68"/>
    </row>
    <row r="51" spans="1:6" ht="14.25" customHeight="1">
      <c r="A51" s="161"/>
      <c r="B51" s="161"/>
      <c r="C51" s="2" t="s">
        <v>257</v>
      </c>
      <c r="D51" s="68"/>
      <c r="E51" s="68"/>
      <c r="F51" s="68"/>
    </row>
    <row r="52" spans="1:6" ht="14.25" customHeight="1">
      <c r="A52" s="161"/>
      <c r="B52" s="161"/>
      <c r="C52" s="2" t="s">
        <v>243</v>
      </c>
      <c r="D52" s="68"/>
      <c r="E52" s="68"/>
      <c r="F52" s="68"/>
    </row>
    <row r="53" spans="1:6" ht="14.25" customHeight="1">
      <c r="A53" s="161"/>
      <c r="B53" s="161"/>
      <c r="C53" s="2" t="s">
        <v>45</v>
      </c>
      <c r="D53" s="68"/>
      <c r="E53" s="68"/>
      <c r="F53" s="68"/>
    </row>
    <row r="54" spans="1:6" ht="14.25" customHeight="1">
      <c r="A54" s="161"/>
      <c r="B54" s="161"/>
      <c r="C54" s="2" t="s">
        <v>244</v>
      </c>
      <c r="D54" s="68"/>
      <c r="E54" s="68"/>
      <c r="F54" s="68"/>
    </row>
    <row r="55" spans="1:6" ht="14.25" customHeight="1">
      <c r="A55" s="161"/>
      <c r="B55" s="162"/>
      <c r="C55" s="6" t="s">
        <v>29</v>
      </c>
      <c r="D55" s="71">
        <f>SUM(D49:D54)</f>
        <v>3000000</v>
      </c>
      <c r="E55" s="71"/>
      <c r="F55" s="71">
        <f>SUM(F49:F54)</f>
        <v>3000000</v>
      </c>
    </row>
    <row r="56" spans="1:6" ht="14.25" customHeight="1">
      <c r="A56" s="161"/>
      <c r="B56" s="160" t="s">
        <v>24</v>
      </c>
      <c r="C56" s="1" t="s">
        <v>245</v>
      </c>
      <c r="D56" s="68"/>
      <c r="E56" s="68"/>
      <c r="F56" s="68"/>
    </row>
    <row r="57" spans="1:6" ht="14.25" customHeight="1">
      <c r="A57" s="161"/>
      <c r="B57" s="161"/>
      <c r="C57" s="1" t="s">
        <v>242</v>
      </c>
      <c r="D57" s="68"/>
      <c r="E57" s="68"/>
      <c r="F57" s="68"/>
    </row>
    <row r="58" spans="1:6" ht="14.25" customHeight="1">
      <c r="A58" s="161"/>
      <c r="B58" s="161"/>
      <c r="C58" s="2" t="s">
        <v>246</v>
      </c>
      <c r="D58" s="68">
        <v>342442</v>
      </c>
      <c r="E58" s="68"/>
      <c r="F58" s="68">
        <f>D58-E58</f>
        <v>342442</v>
      </c>
    </row>
    <row r="59" spans="1:6" ht="14.25" customHeight="1">
      <c r="A59" s="161"/>
      <c r="B59" s="161"/>
      <c r="C59" s="39" t="s">
        <v>355</v>
      </c>
      <c r="D59" s="129"/>
      <c r="E59" s="129"/>
      <c r="F59" s="68"/>
    </row>
    <row r="60" spans="1:6" ht="14.25" customHeight="1">
      <c r="A60" s="161"/>
      <c r="B60" s="161"/>
      <c r="C60" s="2" t="s">
        <v>247</v>
      </c>
      <c r="D60" s="68">
        <v>3000000</v>
      </c>
      <c r="E60" s="68"/>
      <c r="F60" s="68">
        <f>D60-E60</f>
        <v>3000000</v>
      </c>
    </row>
    <row r="61" spans="1:6" ht="14.25" customHeight="1">
      <c r="A61" s="161"/>
      <c r="B61" s="161"/>
      <c r="C61" s="2" t="s">
        <v>248</v>
      </c>
      <c r="D61" s="68"/>
      <c r="E61" s="68"/>
      <c r="F61" s="68"/>
    </row>
    <row r="62" spans="1:6" ht="14.25" customHeight="1">
      <c r="A62" s="161"/>
      <c r="B62" s="161"/>
      <c r="C62" s="2" t="s">
        <v>258</v>
      </c>
      <c r="D62" s="68">
        <v>5992485</v>
      </c>
      <c r="E62" s="68"/>
      <c r="F62" s="68">
        <f>D62-E62</f>
        <v>5992485</v>
      </c>
    </row>
    <row r="63" spans="1:6" ht="14.25" customHeight="1">
      <c r="A63" s="161"/>
      <c r="B63" s="162"/>
      <c r="C63" s="6" t="s">
        <v>30</v>
      </c>
      <c r="D63" s="71">
        <f>SUM(D56:D62)</f>
        <v>9334927</v>
      </c>
      <c r="E63" s="71"/>
      <c r="F63" s="71">
        <f>SUM(F56:F62)</f>
        <v>9334927</v>
      </c>
    </row>
    <row r="64" spans="1:6" ht="14.25" customHeight="1">
      <c r="A64" s="162"/>
      <c r="B64" s="163" t="s">
        <v>117</v>
      </c>
      <c r="C64" s="164"/>
      <c r="D64" s="71">
        <f>D55-D63</f>
        <v>-6334927</v>
      </c>
      <c r="E64" s="71"/>
      <c r="F64" s="71">
        <f>F55-F63</f>
        <v>-6334927</v>
      </c>
    </row>
    <row r="65" spans="1:6" ht="14.25" customHeight="1">
      <c r="A65" s="163" t="s">
        <v>341</v>
      </c>
      <c r="B65" s="186"/>
      <c r="C65" s="164"/>
      <c r="D65" s="71">
        <f>D48+D64</f>
        <v>-6305665</v>
      </c>
      <c r="E65" s="71"/>
      <c r="F65" s="71">
        <f>F48+F64</f>
        <v>-6305665</v>
      </c>
    </row>
    <row r="66" spans="1:6" ht="14.25" customHeight="1">
      <c r="A66" s="189" t="s">
        <v>25</v>
      </c>
      <c r="B66" s="163" t="s">
        <v>342</v>
      </c>
      <c r="C66" s="164"/>
      <c r="D66" s="71">
        <v>263028887</v>
      </c>
      <c r="E66" s="71"/>
      <c r="F66" s="71">
        <f>SUM(D66:E66)</f>
        <v>263028887</v>
      </c>
    </row>
    <row r="67" spans="1:6" ht="14.25" customHeight="1">
      <c r="A67" s="190"/>
      <c r="B67" s="163" t="s">
        <v>343</v>
      </c>
      <c r="C67" s="164"/>
      <c r="D67" s="71">
        <f>D65+D66</f>
        <v>256723222</v>
      </c>
      <c r="E67" s="71"/>
      <c r="F67" s="71">
        <f>F65+F66</f>
        <v>256723222</v>
      </c>
    </row>
    <row r="68" spans="1:6" ht="14.25" customHeight="1">
      <c r="A68" s="190"/>
      <c r="B68" s="163" t="s">
        <v>344</v>
      </c>
      <c r="C68" s="164"/>
      <c r="D68" s="71"/>
      <c r="E68" s="71"/>
      <c r="F68" s="71"/>
    </row>
    <row r="69" spans="1:6" ht="14.25" customHeight="1">
      <c r="A69" s="190"/>
      <c r="B69" s="163" t="s">
        <v>345</v>
      </c>
      <c r="C69" s="164"/>
      <c r="D69" s="71"/>
      <c r="E69" s="71"/>
      <c r="F69" s="71"/>
    </row>
    <row r="70" spans="1:6" ht="14.25" customHeight="1">
      <c r="A70" s="190"/>
      <c r="B70" s="187" t="s">
        <v>346</v>
      </c>
      <c r="C70" s="188"/>
      <c r="D70" s="73"/>
      <c r="E70" s="71"/>
      <c r="F70" s="71"/>
    </row>
    <row r="71" spans="1:6" ht="14.25" customHeight="1">
      <c r="A71" s="190"/>
      <c r="B71" s="194" t="s">
        <v>347</v>
      </c>
      <c r="C71" s="195"/>
      <c r="D71" s="192">
        <f>D67+D68+D69-D70</f>
        <v>256723222</v>
      </c>
      <c r="E71" s="192"/>
      <c r="F71" s="192">
        <f>F67+F68+F69-F70</f>
        <v>256723222</v>
      </c>
    </row>
    <row r="72" spans="1:6" ht="14.25" customHeight="1">
      <c r="A72" s="191"/>
      <c r="B72" s="196"/>
      <c r="C72" s="197"/>
      <c r="D72" s="193"/>
      <c r="E72" s="193"/>
      <c r="F72" s="193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</sheetData>
  <sheetProtection password="FAF1" sheet="1" formatCells="0" formatColumns="0" formatRows="0" insertColumns="0" insertRows="0" insertHyperlinks="0" deleteColumns="0" deleteRows="0" sort="0" autoFilter="0" pivotTables="0"/>
  <mergeCells count="28">
    <mergeCell ref="B32:B39"/>
    <mergeCell ref="B40:B46"/>
    <mergeCell ref="D2:F2"/>
    <mergeCell ref="A4:F4"/>
    <mergeCell ref="A3:F3"/>
    <mergeCell ref="A6:C6"/>
    <mergeCell ref="B18:B30"/>
    <mergeCell ref="B31:C31"/>
    <mergeCell ref="B7:B17"/>
    <mergeCell ref="A7:A31"/>
    <mergeCell ref="B64:C64"/>
    <mergeCell ref="B67:C67"/>
    <mergeCell ref="B47:C47"/>
    <mergeCell ref="F71:F72"/>
    <mergeCell ref="B66:C66"/>
    <mergeCell ref="B69:C69"/>
    <mergeCell ref="B70:C70"/>
    <mergeCell ref="B71:C72"/>
    <mergeCell ref="A49:A64"/>
    <mergeCell ref="A32:A47"/>
    <mergeCell ref="A66:A72"/>
    <mergeCell ref="D71:D72"/>
    <mergeCell ref="B68:C68"/>
    <mergeCell ref="E71:E72"/>
    <mergeCell ref="A48:C48"/>
    <mergeCell ref="A65:C65"/>
    <mergeCell ref="B49:B55"/>
    <mergeCell ref="B56:B63"/>
  </mergeCells>
  <printOptions horizontalCentered="1"/>
  <pageMargins left="0" right="0" top="0.3937007874015748" bottom="0" header="0" footer="0"/>
  <pageSetup firstPageNumber="11" useFirstPageNumber="1" horizontalDpi="300" verticalDpi="300" orientation="portrait" paperSize="9" r:id="rId3"/>
  <headerFooter scaleWithDoc="0">
    <oddFooter>&amp;C&amp;P</oddFooter>
  </headerFooter>
  <rowBreaks count="1" manualBreakCount="1">
    <brk id="48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0"/>
  <sheetViews>
    <sheetView view="pageBreakPreview" zoomScaleSheetLayoutView="100" zoomScalePageLayoutView="0" workbookViewId="0" topLeftCell="A1">
      <selection activeCell="I79" sqref="I79:I80"/>
    </sheetView>
  </sheetViews>
  <sheetFormatPr defaultColWidth="9.00390625" defaultRowHeight="13.5"/>
  <cols>
    <col min="1" max="1" width="3.50390625" style="3" customWidth="1"/>
    <col min="2" max="2" width="3.375" style="3" customWidth="1"/>
    <col min="3" max="3" width="36.125" style="3" customWidth="1"/>
    <col min="4" max="7" width="8.625" style="59" customWidth="1"/>
    <col min="8" max="8" width="8.625" style="60" customWidth="1"/>
    <col min="9" max="9" width="8.625" style="59" customWidth="1"/>
    <col min="10" max="16384" width="9.00390625" style="3" customWidth="1"/>
  </cols>
  <sheetData>
    <row r="1" ht="21.75" customHeight="1"/>
    <row r="2" spans="1:14" ht="16.5">
      <c r="A2" s="4"/>
      <c r="B2" s="4"/>
      <c r="C2" s="4"/>
      <c r="D2" s="198" t="s">
        <v>35</v>
      </c>
      <c r="E2" s="198"/>
      <c r="F2" s="198"/>
      <c r="G2" s="198"/>
      <c r="H2" s="198"/>
      <c r="I2" s="198"/>
      <c r="J2" s="13"/>
      <c r="K2" s="13"/>
      <c r="L2" s="13"/>
      <c r="M2" s="13"/>
      <c r="N2" s="13"/>
    </row>
    <row r="3" spans="1:9" ht="14.25">
      <c r="A3" s="154" t="s">
        <v>173</v>
      </c>
      <c r="B3" s="154"/>
      <c r="C3" s="154"/>
      <c r="D3" s="154"/>
      <c r="E3" s="154"/>
      <c r="F3" s="154"/>
      <c r="G3" s="154"/>
      <c r="H3" s="154"/>
      <c r="I3" s="154"/>
    </row>
    <row r="4" spans="1:9" ht="14.25">
      <c r="A4" s="4"/>
      <c r="C4" s="14"/>
      <c r="D4" s="60"/>
      <c r="E4" s="60"/>
      <c r="F4" s="60"/>
      <c r="G4" s="60"/>
      <c r="I4" s="60"/>
    </row>
    <row r="5" spans="1:9" ht="14.25">
      <c r="A5" s="154" t="s">
        <v>360</v>
      </c>
      <c r="B5" s="154"/>
      <c r="C5" s="154"/>
      <c r="D5" s="154"/>
      <c r="E5" s="154"/>
      <c r="F5" s="154"/>
      <c r="G5" s="154"/>
      <c r="H5" s="154"/>
      <c r="I5" s="154"/>
    </row>
    <row r="6" spans="1:9" ht="13.5" customHeight="1">
      <c r="A6" s="4"/>
      <c r="B6" s="4"/>
      <c r="C6" s="4"/>
      <c r="D6" s="60"/>
      <c r="E6" s="60"/>
      <c r="F6" s="60"/>
      <c r="G6" s="60"/>
      <c r="I6" s="60" t="s">
        <v>329</v>
      </c>
    </row>
    <row r="7" spans="1:9" ht="14.25" customHeight="1">
      <c r="A7" s="175" t="s">
        <v>139</v>
      </c>
      <c r="B7" s="176"/>
      <c r="C7" s="177"/>
      <c r="D7" s="181" t="s">
        <v>16</v>
      </c>
      <c r="E7" s="181" t="s">
        <v>17</v>
      </c>
      <c r="F7" s="181" t="s">
        <v>18</v>
      </c>
      <c r="G7" s="181" t="s">
        <v>19</v>
      </c>
      <c r="H7" s="181" t="s">
        <v>20</v>
      </c>
      <c r="I7" s="181" t="s">
        <v>21</v>
      </c>
    </row>
    <row r="8" spans="1:9" ht="14.25" customHeight="1">
      <c r="A8" s="178"/>
      <c r="B8" s="179"/>
      <c r="C8" s="180"/>
      <c r="D8" s="182"/>
      <c r="E8" s="182"/>
      <c r="F8" s="182"/>
      <c r="G8" s="182"/>
      <c r="H8" s="182"/>
      <c r="I8" s="182"/>
    </row>
    <row r="9" spans="1:9" ht="14.25" customHeight="1">
      <c r="A9" s="160" t="s">
        <v>100</v>
      </c>
      <c r="B9" s="160" t="s">
        <v>23</v>
      </c>
      <c r="C9" s="10" t="s">
        <v>182</v>
      </c>
      <c r="D9" s="73">
        <v>116187080</v>
      </c>
      <c r="E9" s="73"/>
      <c r="F9" s="73"/>
      <c r="G9" s="73"/>
      <c r="H9" s="74"/>
      <c r="I9" s="73">
        <f>SUM(D9:H9)</f>
        <v>116187080</v>
      </c>
    </row>
    <row r="10" spans="1:9" ht="14.25" customHeight="1">
      <c r="A10" s="161"/>
      <c r="B10" s="161"/>
      <c r="C10" s="2" t="s">
        <v>183</v>
      </c>
      <c r="D10" s="68"/>
      <c r="E10" s="68"/>
      <c r="F10" s="68"/>
      <c r="G10" s="68"/>
      <c r="H10" s="69"/>
      <c r="I10" s="68"/>
    </row>
    <row r="11" spans="1:9" ht="14.25" customHeight="1">
      <c r="A11" s="161"/>
      <c r="B11" s="161"/>
      <c r="C11" s="2" t="s">
        <v>184</v>
      </c>
      <c r="D11" s="68"/>
      <c r="E11" s="68"/>
      <c r="F11" s="68"/>
      <c r="G11" s="68"/>
      <c r="H11" s="69"/>
      <c r="I11" s="68"/>
    </row>
    <row r="12" spans="1:9" ht="14.25" customHeight="1">
      <c r="A12" s="161"/>
      <c r="B12" s="161"/>
      <c r="C12" s="2" t="s">
        <v>185</v>
      </c>
      <c r="D12" s="68">
        <v>129239790</v>
      </c>
      <c r="E12" s="68"/>
      <c r="F12" s="68"/>
      <c r="G12" s="68"/>
      <c r="H12" s="69"/>
      <c r="I12" s="68">
        <f>SUM(D12:H12)</f>
        <v>129239790</v>
      </c>
    </row>
    <row r="13" spans="1:9" ht="14.25" customHeight="1">
      <c r="A13" s="161"/>
      <c r="B13" s="161"/>
      <c r="C13" s="2" t="s">
        <v>259</v>
      </c>
      <c r="D13" s="68"/>
      <c r="E13" s="68"/>
      <c r="F13" s="68"/>
      <c r="G13" s="68"/>
      <c r="H13" s="69"/>
      <c r="I13" s="68"/>
    </row>
    <row r="14" spans="1:9" ht="14.25" customHeight="1">
      <c r="A14" s="161"/>
      <c r="B14" s="161"/>
      <c r="C14" s="2" t="s">
        <v>249</v>
      </c>
      <c r="D14" s="68"/>
      <c r="E14" s="68"/>
      <c r="F14" s="68"/>
      <c r="G14" s="68"/>
      <c r="H14" s="69"/>
      <c r="I14" s="68"/>
    </row>
    <row r="15" spans="1:9" ht="14.25" customHeight="1">
      <c r="A15" s="161"/>
      <c r="B15" s="161"/>
      <c r="C15" s="2" t="s">
        <v>186</v>
      </c>
      <c r="D15" s="68"/>
      <c r="E15" s="68"/>
      <c r="F15" s="68"/>
      <c r="G15" s="68"/>
      <c r="H15" s="69"/>
      <c r="I15" s="68"/>
    </row>
    <row r="16" spans="1:9" ht="14.25" customHeight="1">
      <c r="A16" s="161"/>
      <c r="B16" s="161"/>
      <c r="C16" s="2" t="s">
        <v>187</v>
      </c>
      <c r="D16" s="68"/>
      <c r="E16" s="68"/>
      <c r="F16" s="68"/>
      <c r="G16" s="68"/>
      <c r="H16" s="69"/>
      <c r="I16" s="68"/>
    </row>
    <row r="17" spans="1:9" ht="14.25" customHeight="1">
      <c r="A17" s="161"/>
      <c r="B17" s="161"/>
      <c r="C17" s="2" t="s">
        <v>118</v>
      </c>
      <c r="D17" s="68"/>
      <c r="E17" s="68"/>
      <c r="F17" s="68"/>
      <c r="G17" s="68"/>
      <c r="H17" s="69"/>
      <c r="I17" s="68"/>
    </row>
    <row r="18" spans="1:9" ht="14.25" customHeight="1">
      <c r="A18" s="161"/>
      <c r="B18" s="161"/>
      <c r="C18" s="2" t="s">
        <v>326</v>
      </c>
      <c r="D18" s="68"/>
      <c r="E18" s="68"/>
      <c r="F18" s="68"/>
      <c r="G18" s="128"/>
      <c r="H18" s="68"/>
      <c r="I18" s="68"/>
    </row>
    <row r="19" spans="1:9" ht="14.25" customHeight="1">
      <c r="A19" s="161"/>
      <c r="B19" s="161"/>
      <c r="C19" s="2" t="s">
        <v>264</v>
      </c>
      <c r="D19" s="68"/>
      <c r="E19" s="68"/>
      <c r="F19" s="68"/>
      <c r="G19" s="68"/>
      <c r="H19" s="69"/>
      <c r="I19" s="68"/>
    </row>
    <row r="20" spans="1:9" ht="14.25" customHeight="1">
      <c r="A20" s="161"/>
      <c r="B20" s="161"/>
      <c r="C20" s="1" t="s">
        <v>250</v>
      </c>
      <c r="D20" s="68"/>
      <c r="E20" s="68"/>
      <c r="F20" s="68"/>
      <c r="G20" s="68"/>
      <c r="H20" s="69"/>
      <c r="I20" s="68"/>
    </row>
    <row r="21" spans="1:9" ht="14.25" customHeight="1">
      <c r="A21" s="161"/>
      <c r="B21" s="162"/>
      <c r="C21" s="6" t="s">
        <v>101</v>
      </c>
      <c r="D21" s="71">
        <f>SUM(D9:D20)</f>
        <v>245426870</v>
      </c>
      <c r="E21" s="71"/>
      <c r="F21" s="71"/>
      <c r="G21" s="71"/>
      <c r="H21" s="71"/>
      <c r="I21" s="71">
        <f>SUM(I9:I20)</f>
        <v>245426870</v>
      </c>
    </row>
    <row r="22" spans="1:9" ht="14.25" customHeight="1">
      <c r="A22" s="161"/>
      <c r="B22" s="160" t="s">
        <v>24</v>
      </c>
      <c r="C22" s="1" t="s">
        <v>230</v>
      </c>
      <c r="D22" s="68">
        <v>182459980</v>
      </c>
      <c r="E22" s="68"/>
      <c r="F22" s="68"/>
      <c r="G22" s="68"/>
      <c r="H22" s="69"/>
      <c r="I22" s="68">
        <f>SUM(D22:H22)</f>
        <v>182459980</v>
      </c>
    </row>
    <row r="23" spans="1:9" ht="14.25" customHeight="1">
      <c r="A23" s="161"/>
      <c r="B23" s="161"/>
      <c r="C23" s="1" t="s">
        <v>145</v>
      </c>
      <c r="D23" s="68">
        <v>28909185</v>
      </c>
      <c r="E23" s="68"/>
      <c r="F23" s="68"/>
      <c r="G23" s="68"/>
      <c r="H23" s="69"/>
      <c r="I23" s="68">
        <f aca="true" t="shared" si="0" ref="I23:I30">SUM(D23:H23)</f>
        <v>28909185</v>
      </c>
    </row>
    <row r="24" spans="1:9" ht="14.25" customHeight="1">
      <c r="A24" s="161"/>
      <c r="B24" s="161"/>
      <c r="C24" s="1" t="s">
        <v>231</v>
      </c>
      <c r="D24" s="68">
        <v>18815035</v>
      </c>
      <c r="E24" s="68"/>
      <c r="F24" s="68"/>
      <c r="G24" s="68"/>
      <c r="H24" s="69"/>
      <c r="I24" s="68">
        <f t="shared" si="0"/>
        <v>18815035</v>
      </c>
    </row>
    <row r="25" spans="1:9" ht="14.25" customHeight="1">
      <c r="A25" s="161"/>
      <c r="B25" s="161"/>
      <c r="C25" s="1" t="s">
        <v>232</v>
      </c>
      <c r="D25" s="68"/>
      <c r="E25" s="68"/>
      <c r="F25" s="68"/>
      <c r="G25" s="68"/>
      <c r="H25" s="69"/>
      <c r="I25" s="68"/>
    </row>
    <row r="26" spans="1:9" ht="14.25" customHeight="1">
      <c r="A26" s="161"/>
      <c r="B26" s="161"/>
      <c r="C26" s="1" t="s">
        <v>316</v>
      </c>
      <c r="D26" s="68"/>
      <c r="E26" s="68"/>
      <c r="F26" s="68"/>
      <c r="G26" s="68"/>
      <c r="H26" s="69"/>
      <c r="I26" s="68"/>
    </row>
    <row r="27" spans="1:9" ht="14.25" customHeight="1">
      <c r="A27" s="161"/>
      <c r="B27" s="161"/>
      <c r="C27" s="1" t="s">
        <v>317</v>
      </c>
      <c r="D27" s="68"/>
      <c r="E27" s="68"/>
      <c r="F27" s="68"/>
      <c r="G27" s="68"/>
      <c r="H27" s="69"/>
      <c r="I27" s="68"/>
    </row>
    <row r="28" spans="1:9" ht="14.25" customHeight="1">
      <c r="A28" s="161"/>
      <c r="B28" s="161"/>
      <c r="C28" s="1" t="s">
        <v>37</v>
      </c>
      <c r="D28" s="68"/>
      <c r="E28" s="68"/>
      <c r="F28" s="68"/>
      <c r="G28" s="68"/>
      <c r="H28" s="69"/>
      <c r="I28" s="68"/>
    </row>
    <row r="29" spans="1:9" ht="14.25" customHeight="1">
      <c r="A29" s="161"/>
      <c r="B29" s="161"/>
      <c r="C29" s="1" t="s">
        <v>46</v>
      </c>
      <c r="D29" s="68">
        <v>21622913</v>
      </c>
      <c r="E29" s="68"/>
      <c r="F29" s="68"/>
      <c r="G29" s="68"/>
      <c r="H29" s="69"/>
      <c r="I29" s="68">
        <f t="shared" si="0"/>
        <v>21622913</v>
      </c>
    </row>
    <row r="30" spans="1:9" ht="14.25" customHeight="1">
      <c r="A30" s="161"/>
      <c r="B30" s="161"/>
      <c r="C30" s="2" t="s">
        <v>340</v>
      </c>
      <c r="D30" s="129">
        <v>-5550266</v>
      </c>
      <c r="E30" s="129"/>
      <c r="F30" s="129"/>
      <c r="G30" s="129"/>
      <c r="H30" s="69"/>
      <c r="I30" s="68">
        <f t="shared" si="0"/>
        <v>-5550266</v>
      </c>
    </row>
    <row r="31" spans="1:9" ht="14.25" customHeight="1">
      <c r="A31" s="161"/>
      <c r="B31" s="161"/>
      <c r="C31" s="1" t="s">
        <v>47</v>
      </c>
      <c r="D31" s="68"/>
      <c r="E31" s="68"/>
      <c r="F31" s="68"/>
      <c r="G31" s="68"/>
      <c r="H31" s="69"/>
      <c r="I31" s="68"/>
    </row>
    <row r="32" spans="1:9" ht="14.25" customHeight="1">
      <c r="A32" s="161"/>
      <c r="B32" s="161"/>
      <c r="C32" s="1" t="s">
        <v>122</v>
      </c>
      <c r="D32" s="68"/>
      <c r="E32" s="68"/>
      <c r="F32" s="68"/>
      <c r="G32" s="68"/>
      <c r="H32" s="69"/>
      <c r="I32" s="68"/>
    </row>
    <row r="33" spans="1:9" ht="14.25" customHeight="1">
      <c r="A33" s="161"/>
      <c r="B33" s="161"/>
      <c r="C33" s="1" t="s">
        <v>251</v>
      </c>
      <c r="D33" s="68"/>
      <c r="E33" s="68"/>
      <c r="F33" s="68"/>
      <c r="G33" s="68"/>
      <c r="H33" s="69"/>
      <c r="I33" s="68"/>
    </row>
    <row r="34" spans="1:9" ht="14.25" customHeight="1">
      <c r="A34" s="161"/>
      <c r="B34" s="162"/>
      <c r="C34" s="6" t="s">
        <v>102</v>
      </c>
      <c r="D34" s="71">
        <f>SUM(D22:D33)</f>
        <v>246256847</v>
      </c>
      <c r="E34" s="71"/>
      <c r="F34" s="71"/>
      <c r="G34" s="71"/>
      <c r="H34" s="71"/>
      <c r="I34" s="71">
        <f>SUM(I22:I33)</f>
        <v>246256847</v>
      </c>
    </row>
    <row r="35" spans="1:9" ht="14.25" customHeight="1">
      <c r="A35" s="162"/>
      <c r="B35" s="163" t="s">
        <v>103</v>
      </c>
      <c r="C35" s="164"/>
      <c r="D35" s="71">
        <f>D21-D34</f>
        <v>-829977</v>
      </c>
      <c r="E35" s="71"/>
      <c r="F35" s="71"/>
      <c r="G35" s="71"/>
      <c r="H35" s="71"/>
      <c r="I35" s="71">
        <f>I21-I34</f>
        <v>-829977</v>
      </c>
    </row>
    <row r="36" spans="1:9" ht="14.25" customHeight="1">
      <c r="A36" s="160" t="s">
        <v>104</v>
      </c>
      <c r="B36" s="160" t="s">
        <v>23</v>
      </c>
      <c r="C36" s="10" t="s">
        <v>252</v>
      </c>
      <c r="D36" s="73">
        <v>160550</v>
      </c>
      <c r="E36" s="73"/>
      <c r="F36" s="73"/>
      <c r="G36" s="73"/>
      <c r="H36" s="74"/>
      <c r="I36" s="73">
        <f>SUM(D36:H36)</f>
        <v>160550</v>
      </c>
    </row>
    <row r="37" spans="1:9" ht="14.25" customHeight="1">
      <c r="A37" s="161"/>
      <c r="B37" s="161"/>
      <c r="C37" s="2" t="s">
        <v>236</v>
      </c>
      <c r="D37" s="68">
        <v>36255</v>
      </c>
      <c r="E37" s="68"/>
      <c r="F37" s="68"/>
      <c r="G37" s="68"/>
      <c r="H37" s="69"/>
      <c r="I37" s="68">
        <f>SUM(D37:H37)</f>
        <v>36255</v>
      </c>
    </row>
    <row r="38" spans="1:9" ht="14.25" customHeight="1">
      <c r="A38" s="161"/>
      <c r="B38" s="161"/>
      <c r="C38" s="2" t="s">
        <v>41</v>
      </c>
      <c r="D38" s="68"/>
      <c r="E38" s="68"/>
      <c r="F38" s="68"/>
      <c r="G38" s="68"/>
      <c r="H38" s="69"/>
      <c r="I38" s="68"/>
    </row>
    <row r="39" spans="1:9" ht="14.25" customHeight="1">
      <c r="A39" s="161"/>
      <c r="B39" s="161"/>
      <c r="C39" s="2" t="s">
        <v>40</v>
      </c>
      <c r="D39" s="68"/>
      <c r="E39" s="68"/>
      <c r="F39" s="68"/>
      <c r="G39" s="68"/>
      <c r="H39" s="69"/>
      <c r="I39" s="68"/>
    </row>
    <row r="40" spans="1:9" ht="14.25" customHeight="1">
      <c r="A40" s="161"/>
      <c r="B40" s="161"/>
      <c r="C40" s="2" t="s">
        <v>136</v>
      </c>
      <c r="D40" s="68"/>
      <c r="E40" s="68"/>
      <c r="F40" s="68"/>
      <c r="G40" s="68"/>
      <c r="H40" s="69"/>
      <c r="I40" s="68"/>
    </row>
    <row r="41" spans="1:9" ht="14.25" customHeight="1">
      <c r="A41" s="161"/>
      <c r="B41" s="161"/>
      <c r="C41" s="2" t="s">
        <v>42</v>
      </c>
      <c r="D41" s="68"/>
      <c r="E41" s="68"/>
      <c r="F41" s="68"/>
      <c r="G41" s="68"/>
      <c r="H41" s="69"/>
      <c r="I41" s="68"/>
    </row>
    <row r="42" spans="1:9" ht="14.25" customHeight="1">
      <c r="A42" s="161"/>
      <c r="B42" s="161"/>
      <c r="C42" s="2" t="s">
        <v>253</v>
      </c>
      <c r="D42" s="68">
        <v>1900732</v>
      </c>
      <c r="E42" s="68"/>
      <c r="F42" s="68"/>
      <c r="G42" s="68"/>
      <c r="H42" s="69"/>
      <c r="I42" s="68">
        <f>SUM(D42:H42)</f>
        <v>1900732</v>
      </c>
    </row>
    <row r="43" spans="1:9" ht="14.25" customHeight="1">
      <c r="A43" s="161"/>
      <c r="B43" s="162"/>
      <c r="C43" s="6" t="s">
        <v>105</v>
      </c>
      <c r="D43" s="71">
        <f>SUM(D36:D42)</f>
        <v>2097537</v>
      </c>
      <c r="E43" s="71"/>
      <c r="F43" s="71"/>
      <c r="G43" s="71"/>
      <c r="H43" s="71"/>
      <c r="I43" s="71">
        <f>SUM(I36:I42)</f>
        <v>2097537</v>
      </c>
    </row>
    <row r="44" spans="1:9" ht="14.25" customHeight="1">
      <c r="A44" s="161"/>
      <c r="B44" s="160" t="s">
        <v>24</v>
      </c>
      <c r="C44" s="1" t="s">
        <v>254</v>
      </c>
      <c r="D44" s="73">
        <v>160550</v>
      </c>
      <c r="E44" s="73"/>
      <c r="F44" s="73"/>
      <c r="G44" s="73"/>
      <c r="H44" s="74"/>
      <c r="I44" s="73">
        <f>SUM(D44:H44)</f>
        <v>160550</v>
      </c>
    </row>
    <row r="45" spans="1:9" ht="14.25" customHeight="1">
      <c r="A45" s="161"/>
      <c r="B45" s="161"/>
      <c r="C45" s="2" t="s">
        <v>142</v>
      </c>
      <c r="D45" s="68"/>
      <c r="E45" s="68"/>
      <c r="F45" s="68"/>
      <c r="G45" s="68"/>
      <c r="H45" s="69"/>
      <c r="I45" s="68"/>
    </row>
    <row r="46" spans="1:9" ht="14.25" customHeight="1">
      <c r="A46" s="161"/>
      <c r="B46" s="161"/>
      <c r="C46" s="2" t="s">
        <v>260</v>
      </c>
      <c r="D46" s="68"/>
      <c r="E46" s="68"/>
      <c r="F46" s="68"/>
      <c r="G46" s="68"/>
      <c r="H46" s="69"/>
      <c r="I46" s="68"/>
    </row>
    <row r="47" spans="1:9" ht="14.25" customHeight="1">
      <c r="A47" s="161"/>
      <c r="B47" s="161"/>
      <c r="C47" s="2" t="s">
        <v>143</v>
      </c>
      <c r="D47" s="68"/>
      <c r="E47" s="68"/>
      <c r="F47" s="68"/>
      <c r="G47" s="68"/>
      <c r="H47" s="69"/>
      <c r="I47" s="68"/>
    </row>
    <row r="48" spans="1:9" ht="14.25" customHeight="1">
      <c r="A48" s="161"/>
      <c r="B48" s="161"/>
      <c r="C48" s="2" t="s">
        <v>261</v>
      </c>
      <c r="D48" s="68"/>
      <c r="E48" s="68"/>
      <c r="F48" s="68"/>
      <c r="G48" s="68"/>
      <c r="H48" s="69"/>
      <c r="I48" s="68"/>
    </row>
    <row r="49" spans="1:9" ht="14.25" customHeight="1">
      <c r="A49" s="161"/>
      <c r="B49" s="161"/>
      <c r="C49" s="1" t="s">
        <v>265</v>
      </c>
      <c r="D49" s="68">
        <v>1077748</v>
      </c>
      <c r="E49" s="68"/>
      <c r="F49" s="68"/>
      <c r="G49" s="68"/>
      <c r="H49" s="69"/>
      <c r="I49" s="68">
        <f>SUM(D49:H49)</f>
        <v>1077748</v>
      </c>
    </row>
    <row r="50" spans="1:9" ht="14.25" customHeight="1">
      <c r="A50" s="161"/>
      <c r="B50" s="162"/>
      <c r="C50" s="6" t="s">
        <v>106</v>
      </c>
      <c r="D50" s="71">
        <f>SUM(D44:D49)</f>
        <v>1238298</v>
      </c>
      <c r="E50" s="71"/>
      <c r="F50" s="71"/>
      <c r="G50" s="71"/>
      <c r="H50" s="71"/>
      <c r="I50" s="71">
        <f>SUM(I44:I49)</f>
        <v>1238298</v>
      </c>
    </row>
    <row r="51" spans="1:9" ht="14.25" customHeight="1">
      <c r="A51" s="162"/>
      <c r="B51" s="163" t="s">
        <v>107</v>
      </c>
      <c r="C51" s="164"/>
      <c r="D51" s="71">
        <f>D43-D50</f>
        <v>859239</v>
      </c>
      <c r="E51" s="71"/>
      <c r="F51" s="71"/>
      <c r="G51" s="71"/>
      <c r="H51" s="71"/>
      <c r="I51" s="71">
        <f>I43-I50</f>
        <v>859239</v>
      </c>
    </row>
    <row r="52" spans="1:9" ht="14.25" customHeight="1">
      <c r="A52" s="157" t="s">
        <v>108</v>
      </c>
      <c r="B52" s="158"/>
      <c r="C52" s="159"/>
      <c r="D52" s="71">
        <f>D35+D51</f>
        <v>29262</v>
      </c>
      <c r="E52" s="71"/>
      <c r="F52" s="71"/>
      <c r="G52" s="71"/>
      <c r="H52" s="71"/>
      <c r="I52" s="71">
        <f>I35+I51</f>
        <v>29262</v>
      </c>
    </row>
    <row r="53" spans="1:9" ht="14.25" customHeight="1">
      <c r="A53" s="160" t="s">
        <v>26</v>
      </c>
      <c r="B53" s="160" t="s">
        <v>23</v>
      </c>
      <c r="C53" s="10" t="s">
        <v>255</v>
      </c>
      <c r="D53" s="73">
        <v>3000000</v>
      </c>
      <c r="E53" s="73"/>
      <c r="F53" s="73"/>
      <c r="G53" s="73"/>
      <c r="H53" s="74"/>
      <c r="I53" s="73">
        <f>SUM(D53:H53)</f>
        <v>3000000</v>
      </c>
    </row>
    <row r="54" spans="1:9" ht="14.25" customHeight="1">
      <c r="A54" s="161"/>
      <c r="B54" s="161"/>
      <c r="C54" s="2" t="s">
        <v>266</v>
      </c>
      <c r="D54" s="68"/>
      <c r="E54" s="68"/>
      <c r="F54" s="68"/>
      <c r="G54" s="68"/>
      <c r="H54" s="69"/>
      <c r="I54" s="68"/>
    </row>
    <row r="55" spans="1:9" ht="14.25" customHeight="1">
      <c r="A55" s="161"/>
      <c r="B55" s="161"/>
      <c r="C55" s="2" t="s">
        <v>257</v>
      </c>
      <c r="D55" s="68"/>
      <c r="E55" s="68"/>
      <c r="F55" s="68"/>
      <c r="G55" s="68"/>
      <c r="H55" s="69"/>
      <c r="I55" s="68"/>
    </row>
    <row r="56" spans="1:9" ht="14.25" customHeight="1">
      <c r="A56" s="161"/>
      <c r="B56" s="161"/>
      <c r="C56" s="2" t="s">
        <v>43</v>
      </c>
      <c r="D56" s="68"/>
      <c r="E56" s="68"/>
      <c r="F56" s="68"/>
      <c r="G56" s="68"/>
      <c r="H56" s="69"/>
      <c r="I56" s="68"/>
    </row>
    <row r="57" spans="1:9" ht="14.25" customHeight="1">
      <c r="A57" s="161"/>
      <c r="B57" s="161"/>
      <c r="C57" s="2" t="s">
        <v>44</v>
      </c>
      <c r="D57" s="68"/>
      <c r="E57" s="68"/>
      <c r="F57" s="68"/>
      <c r="G57" s="68"/>
      <c r="H57" s="69"/>
      <c r="I57" s="68"/>
    </row>
    <row r="58" spans="1:9" ht="14.25" customHeight="1">
      <c r="A58" s="161"/>
      <c r="B58" s="161"/>
      <c r="C58" s="2" t="s">
        <v>39</v>
      </c>
      <c r="D58" s="68">
        <v>1205723</v>
      </c>
      <c r="E58" s="68"/>
      <c r="F58" s="68"/>
      <c r="G58" s="68"/>
      <c r="H58" s="69">
        <v>-1205723</v>
      </c>
      <c r="I58" s="68"/>
    </row>
    <row r="59" spans="1:9" ht="14.25" customHeight="1">
      <c r="A59" s="161"/>
      <c r="B59" s="161"/>
      <c r="C59" s="2" t="s">
        <v>146</v>
      </c>
      <c r="D59" s="68"/>
      <c r="E59" s="68"/>
      <c r="F59" s="68"/>
      <c r="G59" s="68"/>
      <c r="H59" s="69"/>
      <c r="I59" s="68"/>
    </row>
    <row r="60" spans="1:9" ht="14.25" customHeight="1">
      <c r="A60" s="161"/>
      <c r="B60" s="161"/>
      <c r="C60" s="1" t="s">
        <v>262</v>
      </c>
      <c r="D60" s="68"/>
      <c r="E60" s="68"/>
      <c r="F60" s="68"/>
      <c r="G60" s="68"/>
      <c r="H60" s="69"/>
      <c r="I60" s="68"/>
    </row>
    <row r="61" spans="1:9" ht="14.25" customHeight="1">
      <c r="A61" s="161"/>
      <c r="B61" s="162"/>
      <c r="C61" s="6" t="s">
        <v>29</v>
      </c>
      <c r="D61" s="71">
        <f>SUM(D53:D60)</f>
        <v>4205723</v>
      </c>
      <c r="E61" s="71"/>
      <c r="F61" s="71"/>
      <c r="G61" s="71"/>
      <c r="H61" s="71">
        <f>SUM(H53:H60)</f>
        <v>-1205723</v>
      </c>
      <c r="I61" s="71">
        <f>SUM(I53:I60)</f>
        <v>3000000</v>
      </c>
    </row>
    <row r="62" spans="1:9" ht="14.25" customHeight="1">
      <c r="A62" s="161"/>
      <c r="B62" s="160" t="s">
        <v>24</v>
      </c>
      <c r="C62" s="1" t="s">
        <v>263</v>
      </c>
      <c r="D62" s="68"/>
      <c r="E62" s="68"/>
      <c r="F62" s="68"/>
      <c r="G62" s="68"/>
      <c r="H62" s="69"/>
      <c r="I62" s="68"/>
    </row>
    <row r="63" spans="1:9" ht="14.25" customHeight="1">
      <c r="A63" s="161"/>
      <c r="B63" s="161"/>
      <c r="C63" s="1" t="s">
        <v>144</v>
      </c>
      <c r="D63" s="68"/>
      <c r="E63" s="68"/>
      <c r="F63" s="68"/>
      <c r="G63" s="68"/>
      <c r="H63" s="69"/>
      <c r="I63" s="68"/>
    </row>
    <row r="64" spans="1:9" ht="14.25" customHeight="1">
      <c r="A64" s="161"/>
      <c r="B64" s="161"/>
      <c r="C64" s="2" t="s">
        <v>48</v>
      </c>
      <c r="D64" s="68">
        <v>342442</v>
      </c>
      <c r="E64" s="68"/>
      <c r="F64" s="68"/>
      <c r="G64" s="68"/>
      <c r="H64" s="69"/>
      <c r="I64" s="68">
        <f aca="true" t="shared" si="1" ref="I64:I70">SUM(D64:H64)</f>
        <v>342442</v>
      </c>
    </row>
    <row r="65" spans="1:9" ht="14.25" customHeight="1">
      <c r="A65" s="161"/>
      <c r="B65" s="161"/>
      <c r="C65" s="39" t="s">
        <v>355</v>
      </c>
      <c r="D65" s="129"/>
      <c r="E65" s="129"/>
      <c r="F65" s="129"/>
      <c r="G65" s="129"/>
      <c r="H65" s="69"/>
      <c r="I65" s="68"/>
    </row>
    <row r="66" spans="1:9" ht="14.25" customHeight="1">
      <c r="A66" s="161"/>
      <c r="B66" s="161"/>
      <c r="C66" s="2" t="s">
        <v>49</v>
      </c>
      <c r="D66" s="68">
        <v>3000000</v>
      </c>
      <c r="E66" s="68"/>
      <c r="F66" s="68"/>
      <c r="G66" s="68"/>
      <c r="H66" s="69"/>
      <c r="I66" s="68">
        <f t="shared" si="1"/>
        <v>3000000</v>
      </c>
    </row>
    <row r="67" spans="1:9" ht="14.25" customHeight="1">
      <c r="A67" s="161"/>
      <c r="B67" s="161"/>
      <c r="C67" s="2" t="s">
        <v>50</v>
      </c>
      <c r="D67" s="68"/>
      <c r="E67" s="68"/>
      <c r="F67" s="68"/>
      <c r="G67" s="68"/>
      <c r="H67" s="69"/>
      <c r="I67" s="68"/>
    </row>
    <row r="68" spans="1:9" ht="14.25" customHeight="1">
      <c r="A68" s="161"/>
      <c r="B68" s="161"/>
      <c r="C68" s="2" t="s">
        <v>148</v>
      </c>
      <c r="D68" s="68">
        <v>1205723</v>
      </c>
      <c r="E68" s="68"/>
      <c r="F68" s="68"/>
      <c r="G68" s="68"/>
      <c r="H68" s="69">
        <v>-1205723</v>
      </c>
      <c r="I68" s="68"/>
    </row>
    <row r="69" spans="1:9" ht="14.25" customHeight="1">
      <c r="A69" s="161"/>
      <c r="B69" s="161"/>
      <c r="C69" s="2" t="s">
        <v>147</v>
      </c>
      <c r="D69" s="68"/>
      <c r="E69" s="68"/>
      <c r="F69" s="68"/>
      <c r="G69" s="68"/>
      <c r="H69" s="69"/>
      <c r="I69" s="68"/>
    </row>
    <row r="70" spans="1:9" ht="14.25" customHeight="1">
      <c r="A70" s="161"/>
      <c r="B70" s="161"/>
      <c r="C70" s="2" t="s">
        <v>258</v>
      </c>
      <c r="D70" s="68">
        <v>5992485</v>
      </c>
      <c r="E70" s="68"/>
      <c r="F70" s="68"/>
      <c r="G70" s="68"/>
      <c r="H70" s="69"/>
      <c r="I70" s="68">
        <f t="shared" si="1"/>
        <v>5992485</v>
      </c>
    </row>
    <row r="71" spans="1:9" ht="14.25" customHeight="1">
      <c r="A71" s="161"/>
      <c r="B71" s="162"/>
      <c r="C71" s="17" t="s">
        <v>31</v>
      </c>
      <c r="D71" s="71">
        <f>SUM(D62:D70)</f>
        <v>10540650</v>
      </c>
      <c r="E71" s="71"/>
      <c r="F71" s="71"/>
      <c r="G71" s="71"/>
      <c r="H71" s="71">
        <f>SUM(H62:H70)</f>
        <v>-1205723</v>
      </c>
      <c r="I71" s="71">
        <f>SUM(I62:I70)</f>
        <v>9334927</v>
      </c>
    </row>
    <row r="72" spans="1:9" ht="14.25" customHeight="1">
      <c r="A72" s="162"/>
      <c r="B72" s="163" t="s">
        <v>112</v>
      </c>
      <c r="C72" s="164"/>
      <c r="D72" s="71">
        <f>D61-D71</f>
        <v>-6334927</v>
      </c>
      <c r="E72" s="71"/>
      <c r="F72" s="71"/>
      <c r="G72" s="71"/>
      <c r="H72" s="71"/>
      <c r="I72" s="71">
        <f>I61-I71</f>
        <v>-6334927</v>
      </c>
    </row>
    <row r="73" spans="1:9" ht="14.25" customHeight="1">
      <c r="A73" s="163" t="s">
        <v>341</v>
      </c>
      <c r="B73" s="186"/>
      <c r="C73" s="164"/>
      <c r="D73" s="71">
        <f>D52+D72</f>
        <v>-6305665</v>
      </c>
      <c r="E73" s="71"/>
      <c r="F73" s="71"/>
      <c r="G73" s="71"/>
      <c r="H73" s="71"/>
      <c r="I73" s="71">
        <f>I52+I72</f>
        <v>-6305665</v>
      </c>
    </row>
    <row r="74" spans="1:9" ht="14.25" customHeight="1">
      <c r="A74" s="189" t="s">
        <v>25</v>
      </c>
      <c r="B74" s="163" t="s">
        <v>342</v>
      </c>
      <c r="C74" s="164"/>
      <c r="D74" s="71">
        <v>263028887</v>
      </c>
      <c r="E74" s="71"/>
      <c r="F74" s="71"/>
      <c r="G74" s="71"/>
      <c r="H74" s="130"/>
      <c r="I74" s="71">
        <f>SUM(D74:H74)</f>
        <v>263028887</v>
      </c>
    </row>
    <row r="75" spans="1:9" ht="14.25" customHeight="1">
      <c r="A75" s="190"/>
      <c r="B75" s="163" t="s">
        <v>343</v>
      </c>
      <c r="C75" s="164"/>
      <c r="D75" s="71">
        <f>D73+D74</f>
        <v>256723222</v>
      </c>
      <c r="E75" s="71"/>
      <c r="F75" s="71"/>
      <c r="G75" s="71"/>
      <c r="H75" s="71"/>
      <c r="I75" s="71">
        <f>I73+I74</f>
        <v>256723222</v>
      </c>
    </row>
    <row r="76" spans="1:9" ht="14.25" customHeight="1">
      <c r="A76" s="190"/>
      <c r="B76" s="163" t="s">
        <v>344</v>
      </c>
      <c r="C76" s="164"/>
      <c r="D76" s="71"/>
      <c r="E76" s="71"/>
      <c r="F76" s="71"/>
      <c r="G76" s="71"/>
      <c r="H76" s="130"/>
      <c r="I76" s="71"/>
    </row>
    <row r="77" spans="1:9" ht="14.25" customHeight="1">
      <c r="A77" s="190"/>
      <c r="B77" s="163" t="s">
        <v>348</v>
      </c>
      <c r="C77" s="164"/>
      <c r="D77" s="71"/>
      <c r="E77" s="71"/>
      <c r="F77" s="71"/>
      <c r="G77" s="71"/>
      <c r="H77" s="130"/>
      <c r="I77" s="71"/>
    </row>
    <row r="78" spans="1:9" ht="14.25" customHeight="1">
      <c r="A78" s="190"/>
      <c r="B78" s="187" t="s">
        <v>346</v>
      </c>
      <c r="C78" s="188"/>
      <c r="D78" s="71"/>
      <c r="E78" s="71"/>
      <c r="F78" s="71"/>
      <c r="G78" s="71"/>
      <c r="H78" s="130"/>
      <c r="I78" s="73"/>
    </row>
    <row r="79" spans="1:9" ht="14.25" customHeight="1">
      <c r="A79" s="190"/>
      <c r="B79" s="194" t="s">
        <v>347</v>
      </c>
      <c r="C79" s="195"/>
      <c r="D79" s="199">
        <f>D75+D76+D77-D78</f>
        <v>256723222</v>
      </c>
      <c r="E79" s="199"/>
      <c r="F79" s="199"/>
      <c r="G79" s="199"/>
      <c r="H79" s="199"/>
      <c r="I79" s="199">
        <f>I75+I76+I77-I78</f>
        <v>256723222</v>
      </c>
    </row>
    <row r="80" spans="1:9" ht="14.25" customHeight="1">
      <c r="A80" s="191"/>
      <c r="B80" s="196"/>
      <c r="C80" s="197"/>
      <c r="D80" s="200"/>
      <c r="E80" s="200"/>
      <c r="F80" s="200"/>
      <c r="G80" s="200"/>
      <c r="H80" s="200"/>
      <c r="I80" s="200"/>
    </row>
    <row r="81" ht="14.25" customHeight="1"/>
    <row r="82" ht="14.25" customHeight="1"/>
    <row r="84" ht="14.25"/>
    <row r="85" ht="14.25"/>
  </sheetData>
  <sheetProtection password="FAF1" sheet="1" formatCells="0" formatColumns="0" formatRows="0" insertColumns="0" insertRows="0" insertHyperlinks="0" deleteColumns="0" deleteRows="0" sort="0" autoFilter="0" pivotTables="0"/>
  <mergeCells count="37">
    <mergeCell ref="I79:I80"/>
    <mergeCell ref="G79:G80"/>
    <mergeCell ref="H79:H80"/>
    <mergeCell ref="D79:D80"/>
    <mergeCell ref="E79:E80"/>
    <mergeCell ref="F79:F80"/>
    <mergeCell ref="A73:C73"/>
    <mergeCell ref="A74:A80"/>
    <mergeCell ref="B74:C74"/>
    <mergeCell ref="B76:C76"/>
    <mergeCell ref="B77:C77"/>
    <mergeCell ref="B78:C78"/>
    <mergeCell ref="B79:C80"/>
    <mergeCell ref="B75:C75"/>
    <mergeCell ref="A36:A51"/>
    <mergeCell ref="B36:B43"/>
    <mergeCell ref="B44:B50"/>
    <mergeCell ref="B51:C51"/>
    <mergeCell ref="A52:C52"/>
    <mergeCell ref="A53:A72"/>
    <mergeCell ref="D2:I2"/>
    <mergeCell ref="A3:I3"/>
    <mergeCell ref="A5:I5"/>
    <mergeCell ref="B9:B21"/>
    <mergeCell ref="I7:I8"/>
    <mergeCell ref="H7:H8"/>
    <mergeCell ref="A9:A35"/>
    <mergeCell ref="B22:B34"/>
    <mergeCell ref="B35:C35"/>
    <mergeCell ref="A7:C8"/>
    <mergeCell ref="G7:G8"/>
    <mergeCell ref="D7:D8"/>
    <mergeCell ref="E7:E8"/>
    <mergeCell ref="F7:F8"/>
    <mergeCell ref="B62:B71"/>
    <mergeCell ref="B72:C72"/>
    <mergeCell ref="B53:B61"/>
  </mergeCells>
  <printOptions horizontalCentered="1"/>
  <pageMargins left="0" right="0" top="0.3937007874015748" bottom="0" header="0" footer="0"/>
  <pageSetup firstPageNumber="13" useFirstPageNumber="1" horizontalDpi="300" verticalDpi="300" orientation="portrait" paperSize="9" r:id="rId3"/>
  <headerFooter scaleWithDoc="0">
    <oddFooter>&amp;C&amp;P</oddFooter>
  </headerFooter>
  <rowBreaks count="1" manualBreakCount="1">
    <brk id="52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2"/>
  <sheetViews>
    <sheetView zoomScaleSheetLayoutView="100" workbookViewId="0" topLeftCell="A1">
      <selection activeCell="F49" sqref="F49"/>
    </sheetView>
  </sheetViews>
  <sheetFormatPr defaultColWidth="9.00390625" defaultRowHeight="13.5"/>
  <cols>
    <col min="1" max="1" width="21.625" style="3" customWidth="1"/>
    <col min="2" max="4" width="8.625" style="59" customWidth="1"/>
    <col min="5" max="5" width="21.625" style="59" customWidth="1"/>
    <col min="6" max="8" width="8.625" style="59" customWidth="1"/>
    <col min="9" max="9" width="0.875" style="3" customWidth="1"/>
    <col min="10" max="16384" width="9.00390625" style="3" customWidth="1"/>
  </cols>
  <sheetData>
    <row r="1" ht="21.75" customHeight="1"/>
    <row r="2" ht="15" customHeight="1">
      <c r="H2" s="61" t="s">
        <v>111</v>
      </c>
    </row>
    <row r="3" spans="1:8" ht="14.25">
      <c r="A3" s="18" t="s">
        <v>28</v>
      </c>
      <c r="B3" s="77"/>
      <c r="C3" s="77"/>
      <c r="D3" s="77"/>
      <c r="E3" s="77"/>
      <c r="F3" s="77"/>
      <c r="G3" s="77"/>
      <c r="H3" s="77"/>
    </row>
    <row r="4" spans="1:8" ht="14.25">
      <c r="A4" s="203" t="s">
        <v>361</v>
      </c>
      <c r="B4" s="203"/>
      <c r="C4" s="203"/>
      <c r="D4" s="203"/>
      <c r="E4" s="203"/>
      <c r="F4" s="203"/>
      <c r="G4" s="203"/>
      <c r="H4" s="203"/>
    </row>
    <row r="5" ht="13.5" customHeight="1">
      <c r="H5" s="59" t="s">
        <v>329</v>
      </c>
    </row>
    <row r="6" spans="1:8" ht="14.25" customHeight="1">
      <c r="A6" s="19" t="s">
        <v>5</v>
      </c>
      <c r="B6" s="78"/>
      <c r="C6" s="78"/>
      <c r="D6" s="78"/>
      <c r="E6" s="78" t="s">
        <v>6</v>
      </c>
      <c r="F6" s="78"/>
      <c r="G6" s="78"/>
      <c r="H6" s="78"/>
    </row>
    <row r="7" spans="1:8" ht="14.25" customHeight="1">
      <c r="A7" s="20"/>
      <c r="B7" s="79" t="s">
        <v>7</v>
      </c>
      <c r="C7" s="79" t="s">
        <v>8</v>
      </c>
      <c r="D7" s="201" t="s">
        <v>9</v>
      </c>
      <c r="E7" s="80"/>
      <c r="F7" s="81" t="s">
        <v>7</v>
      </c>
      <c r="G7" s="79" t="s">
        <v>8</v>
      </c>
      <c r="H7" s="201" t="s">
        <v>9</v>
      </c>
    </row>
    <row r="8" spans="1:8" ht="14.25" customHeight="1">
      <c r="A8" s="26"/>
      <c r="B8" s="82" t="s">
        <v>10</v>
      </c>
      <c r="C8" s="83" t="s">
        <v>10</v>
      </c>
      <c r="D8" s="202"/>
      <c r="E8" s="84"/>
      <c r="F8" s="85" t="s">
        <v>10</v>
      </c>
      <c r="G8" s="83" t="s">
        <v>10</v>
      </c>
      <c r="H8" s="202"/>
    </row>
    <row r="9" spans="1:8" ht="14.25" customHeight="1">
      <c r="A9" s="21" t="s">
        <v>11</v>
      </c>
      <c r="B9" s="86">
        <f>SUM(B10:B31)</f>
        <v>169007371</v>
      </c>
      <c r="C9" s="87"/>
      <c r="D9" s="88">
        <f>B9</f>
        <v>169007371</v>
      </c>
      <c r="E9" s="89" t="s">
        <v>0</v>
      </c>
      <c r="F9" s="90">
        <f>SUM(F10:F27)</f>
        <v>12023035</v>
      </c>
      <c r="G9" s="87"/>
      <c r="H9" s="91">
        <f>F9</f>
        <v>12023035</v>
      </c>
    </row>
    <row r="10" spans="1:8" ht="14.25" customHeight="1">
      <c r="A10" s="24" t="s">
        <v>51</v>
      </c>
      <c r="B10" s="92">
        <v>136131088</v>
      </c>
      <c r="C10" s="93"/>
      <c r="D10" s="94">
        <f>B10</f>
        <v>136131088</v>
      </c>
      <c r="E10" s="95" t="s">
        <v>65</v>
      </c>
      <c r="F10" s="96"/>
      <c r="G10" s="93"/>
      <c r="H10" s="94"/>
    </row>
    <row r="11" spans="1:8" ht="14.25" customHeight="1">
      <c r="A11" s="24" t="s">
        <v>52</v>
      </c>
      <c r="B11" s="92"/>
      <c r="C11" s="92"/>
      <c r="D11" s="97"/>
      <c r="E11" s="95" t="s">
        <v>124</v>
      </c>
      <c r="F11" s="96">
        <v>3404135</v>
      </c>
      <c r="G11" s="92"/>
      <c r="H11" s="97">
        <f>F11</f>
        <v>3404135</v>
      </c>
    </row>
    <row r="12" spans="1:8" ht="14.25" customHeight="1">
      <c r="A12" s="24" t="s">
        <v>53</v>
      </c>
      <c r="B12" s="92">
        <v>20234328</v>
      </c>
      <c r="C12" s="92"/>
      <c r="D12" s="97">
        <f>B12</f>
        <v>20234328</v>
      </c>
      <c r="E12" s="95" t="s">
        <v>125</v>
      </c>
      <c r="F12" s="96">
        <v>35743</v>
      </c>
      <c r="G12" s="92"/>
      <c r="H12" s="97">
        <f>F12</f>
        <v>35743</v>
      </c>
    </row>
    <row r="13" spans="1:8" ht="14.25" customHeight="1">
      <c r="A13" s="24" t="s">
        <v>54</v>
      </c>
      <c r="B13" s="92"/>
      <c r="C13" s="92"/>
      <c r="D13" s="97"/>
      <c r="E13" s="95" t="s">
        <v>66</v>
      </c>
      <c r="F13" s="96"/>
      <c r="G13" s="92"/>
      <c r="H13" s="97"/>
    </row>
    <row r="14" spans="1:8" ht="14.25" customHeight="1">
      <c r="A14" s="24" t="s">
        <v>123</v>
      </c>
      <c r="B14" s="92">
        <v>11959680</v>
      </c>
      <c r="C14" s="92"/>
      <c r="D14" s="97">
        <f>B14</f>
        <v>11959680</v>
      </c>
      <c r="E14" s="95" t="s">
        <v>298</v>
      </c>
      <c r="F14" s="96"/>
      <c r="G14" s="92"/>
      <c r="H14" s="97"/>
    </row>
    <row r="15" spans="1:8" ht="14.25" customHeight="1">
      <c r="A15" s="24" t="s">
        <v>267</v>
      </c>
      <c r="B15" s="92"/>
      <c r="C15" s="92"/>
      <c r="D15" s="98"/>
      <c r="E15" s="99" t="s">
        <v>67</v>
      </c>
      <c r="F15" s="100">
        <v>3630000</v>
      </c>
      <c r="G15" s="101"/>
      <c r="H15" s="97">
        <f>F15</f>
        <v>3630000</v>
      </c>
    </row>
    <row r="16" spans="1:8" ht="14.25" customHeight="1">
      <c r="A16" s="24" t="s">
        <v>268</v>
      </c>
      <c r="B16" s="92"/>
      <c r="C16" s="92"/>
      <c r="D16" s="98"/>
      <c r="E16" s="102" t="s">
        <v>68</v>
      </c>
      <c r="F16" s="103"/>
      <c r="G16" s="101"/>
      <c r="H16" s="97"/>
    </row>
    <row r="17" spans="1:8" ht="14.25" customHeight="1">
      <c r="A17" s="24" t="s">
        <v>269</v>
      </c>
      <c r="B17" s="92"/>
      <c r="C17" s="92"/>
      <c r="D17" s="98"/>
      <c r="E17" s="102" t="s">
        <v>69</v>
      </c>
      <c r="F17" s="103"/>
      <c r="G17" s="101"/>
      <c r="H17" s="97"/>
    </row>
    <row r="18" spans="1:8" ht="14.25" customHeight="1">
      <c r="A18" s="24" t="s">
        <v>270</v>
      </c>
      <c r="B18" s="92"/>
      <c r="C18" s="101"/>
      <c r="D18" s="98"/>
      <c r="E18" s="102" t="s">
        <v>318</v>
      </c>
      <c r="F18" s="103"/>
      <c r="G18" s="101"/>
      <c r="H18" s="97"/>
    </row>
    <row r="19" spans="1:8" ht="14.25" customHeight="1">
      <c r="A19" s="45" t="s">
        <v>141</v>
      </c>
      <c r="B19" s="104"/>
      <c r="C19" s="101"/>
      <c r="D19" s="98"/>
      <c r="E19" s="105" t="s">
        <v>271</v>
      </c>
      <c r="F19" s="106"/>
      <c r="G19" s="101"/>
      <c r="H19" s="97"/>
    </row>
    <row r="20" spans="1:8" ht="14.25" customHeight="1">
      <c r="A20" s="42" t="s">
        <v>272</v>
      </c>
      <c r="B20" s="107"/>
      <c r="C20" s="101"/>
      <c r="D20" s="97"/>
      <c r="E20" s="95" t="s">
        <v>70</v>
      </c>
      <c r="F20" s="96">
        <v>2538000</v>
      </c>
      <c r="G20" s="101"/>
      <c r="H20" s="97">
        <f>F20</f>
        <v>2538000</v>
      </c>
    </row>
    <row r="21" spans="1:8" ht="14.25" customHeight="1">
      <c r="A21" s="43" t="s">
        <v>273</v>
      </c>
      <c r="B21" s="108"/>
      <c r="C21" s="101"/>
      <c r="D21" s="97"/>
      <c r="E21" s="95" t="s">
        <v>71</v>
      </c>
      <c r="F21" s="96">
        <v>212135</v>
      </c>
      <c r="G21" s="101"/>
      <c r="H21" s="97">
        <f>F21</f>
        <v>212135</v>
      </c>
    </row>
    <row r="22" spans="1:8" ht="14.25" customHeight="1">
      <c r="A22" s="43" t="s">
        <v>274</v>
      </c>
      <c r="B22" s="108"/>
      <c r="C22" s="101"/>
      <c r="D22" s="97"/>
      <c r="E22" s="95" t="s">
        <v>72</v>
      </c>
      <c r="F22" s="96">
        <v>2172242</v>
      </c>
      <c r="G22" s="101"/>
      <c r="H22" s="97">
        <f>F22</f>
        <v>2172242</v>
      </c>
    </row>
    <row r="23" spans="1:8" ht="14.25" customHeight="1">
      <c r="A23" s="44" t="s">
        <v>275</v>
      </c>
      <c r="B23" s="109"/>
      <c r="C23" s="101"/>
      <c r="D23" s="97"/>
      <c r="E23" s="95" t="s">
        <v>73</v>
      </c>
      <c r="F23" s="96"/>
      <c r="G23" s="101"/>
      <c r="H23" s="97"/>
    </row>
    <row r="24" spans="1:8" ht="14.25" customHeight="1">
      <c r="A24" s="24" t="s">
        <v>276</v>
      </c>
      <c r="B24" s="92">
        <v>275904</v>
      </c>
      <c r="C24" s="101"/>
      <c r="D24" s="97">
        <f>B24</f>
        <v>275904</v>
      </c>
      <c r="E24" s="95" t="s">
        <v>74</v>
      </c>
      <c r="F24" s="96"/>
      <c r="G24" s="101"/>
      <c r="H24" s="97"/>
    </row>
    <row r="25" spans="1:8" ht="14.25" customHeight="1">
      <c r="A25" s="24" t="s">
        <v>277</v>
      </c>
      <c r="B25" s="92"/>
      <c r="C25" s="101"/>
      <c r="D25" s="97"/>
      <c r="E25" s="95" t="s">
        <v>75</v>
      </c>
      <c r="F25" s="96">
        <v>30780</v>
      </c>
      <c r="G25" s="101"/>
      <c r="H25" s="97">
        <f>F25</f>
        <v>30780</v>
      </c>
    </row>
    <row r="26" spans="1:8" ht="14.25" customHeight="1">
      <c r="A26" s="24" t="s">
        <v>278</v>
      </c>
      <c r="B26" s="92">
        <v>380670</v>
      </c>
      <c r="C26" s="101"/>
      <c r="D26" s="98">
        <f>B26</f>
        <v>380670</v>
      </c>
      <c r="E26" s="110" t="s">
        <v>76</v>
      </c>
      <c r="F26" s="111"/>
      <c r="G26" s="101"/>
      <c r="H26" s="97"/>
    </row>
    <row r="27" spans="1:8" ht="14.25" customHeight="1">
      <c r="A27" s="24" t="s">
        <v>126</v>
      </c>
      <c r="B27" s="92"/>
      <c r="C27" s="101"/>
      <c r="D27" s="97"/>
      <c r="E27" s="95" t="s">
        <v>77</v>
      </c>
      <c r="F27" s="96"/>
      <c r="G27" s="92"/>
      <c r="H27" s="97"/>
    </row>
    <row r="28" spans="1:8" ht="14.25" customHeight="1">
      <c r="A28" s="24" t="s">
        <v>127</v>
      </c>
      <c r="B28" s="92"/>
      <c r="C28" s="101"/>
      <c r="D28" s="97"/>
      <c r="E28" s="112"/>
      <c r="F28" s="96"/>
      <c r="G28" s="92"/>
      <c r="H28" s="97"/>
    </row>
    <row r="29" spans="1:8" ht="14.25" customHeight="1">
      <c r="A29" s="24" t="s">
        <v>279</v>
      </c>
      <c r="B29" s="92">
        <v>25701</v>
      </c>
      <c r="C29" s="101"/>
      <c r="D29" s="97">
        <f>B29</f>
        <v>25701</v>
      </c>
      <c r="E29" s="95"/>
      <c r="F29" s="96"/>
      <c r="G29" s="92"/>
      <c r="H29" s="97"/>
    </row>
    <row r="30" spans="1:8" ht="14.25" customHeight="1">
      <c r="A30" s="46" t="s">
        <v>280</v>
      </c>
      <c r="B30" s="113"/>
      <c r="C30" s="101"/>
      <c r="D30" s="97"/>
      <c r="E30" s="95"/>
      <c r="F30" s="96"/>
      <c r="G30" s="92"/>
      <c r="H30" s="97"/>
    </row>
    <row r="31" spans="1:8" ht="14.25" customHeight="1">
      <c r="A31" s="24" t="s">
        <v>128</v>
      </c>
      <c r="B31" s="92"/>
      <c r="C31" s="101"/>
      <c r="D31" s="97"/>
      <c r="E31" s="95"/>
      <c r="F31" s="96"/>
      <c r="G31" s="92"/>
      <c r="H31" s="97"/>
    </row>
    <row r="32" spans="1:8" ht="14.25" customHeight="1">
      <c r="A32" s="24"/>
      <c r="B32" s="92"/>
      <c r="C32" s="92"/>
      <c r="D32" s="97"/>
      <c r="E32" s="95"/>
      <c r="F32" s="96"/>
      <c r="G32" s="92"/>
      <c r="H32" s="97"/>
    </row>
    <row r="33" spans="1:8" ht="14.25" customHeight="1">
      <c r="A33" s="21" t="s">
        <v>281</v>
      </c>
      <c r="B33" s="86">
        <v>480428506</v>
      </c>
      <c r="C33" s="86"/>
      <c r="D33" s="91">
        <f>B33</f>
        <v>480428506</v>
      </c>
      <c r="E33" s="89" t="s">
        <v>1</v>
      </c>
      <c r="F33" s="90"/>
      <c r="G33" s="86"/>
      <c r="H33" s="91"/>
    </row>
    <row r="34" spans="1:8" ht="14.25" customHeight="1">
      <c r="A34" s="21" t="s">
        <v>282</v>
      </c>
      <c r="B34" s="86">
        <f>SUM(B35:B38)</f>
        <v>273481990</v>
      </c>
      <c r="C34" s="86"/>
      <c r="D34" s="91">
        <f>B34</f>
        <v>273481990</v>
      </c>
      <c r="E34" s="95" t="s">
        <v>78</v>
      </c>
      <c r="F34" s="96"/>
      <c r="G34" s="92"/>
      <c r="H34" s="97"/>
    </row>
    <row r="35" spans="1:8" ht="14.25" customHeight="1">
      <c r="A35" s="22" t="s">
        <v>283</v>
      </c>
      <c r="B35" s="93">
        <v>74089800</v>
      </c>
      <c r="C35" s="93"/>
      <c r="D35" s="94">
        <f>B35</f>
        <v>74089800</v>
      </c>
      <c r="E35" s="95" t="s">
        <v>79</v>
      </c>
      <c r="F35" s="96"/>
      <c r="G35" s="92"/>
      <c r="H35" s="97"/>
    </row>
    <row r="36" spans="1:8" ht="14.25" customHeight="1">
      <c r="A36" s="24" t="s">
        <v>284</v>
      </c>
      <c r="B36" s="92">
        <v>198392190</v>
      </c>
      <c r="C36" s="92"/>
      <c r="D36" s="97">
        <f>B36</f>
        <v>198392190</v>
      </c>
      <c r="E36" s="95" t="s">
        <v>80</v>
      </c>
      <c r="F36" s="96"/>
      <c r="G36" s="92"/>
      <c r="H36" s="97"/>
    </row>
    <row r="37" spans="1:8" ht="14.25" customHeight="1">
      <c r="A37" s="24" t="s">
        <v>174</v>
      </c>
      <c r="B37" s="92">
        <v>1000000</v>
      </c>
      <c r="C37" s="92"/>
      <c r="D37" s="97">
        <f>B37</f>
        <v>1000000</v>
      </c>
      <c r="E37" s="95" t="s">
        <v>299</v>
      </c>
      <c r="F37" s="96"/>
      <c r="G37" s="92"/>
      <c r="H37" s="97"/>
    </row>
    <row r="38" spans="1:8" ht="14.25" customHeight="1">
      <c r="A38" s="24" t="s">
        <v>285</v>
      </c>
      <c r="B38" s="92"/>
      <c r="C38" s="92"/>
      <c r="D38" s="97"/>
      <c r="E38" s="95" t="s">
        <v>81</v>
      </c>
      <c r="F38" s="96"/>
      <c r="G38" s="92"/>
      <c r="H38" s="97"/>
    </row>
    <row r="39" spans="1:8" ht="14.25" customHeight="1">
      <c r="A39" s="27"/>
      <c r="B39" s="92"/>
      <c r="C39" s="92"/>
      <c r="D39" s="97"/>
      <c r="E39" s="95" t="s">
        <v>82</v>
      </c>
      <c r="F39" s="96"/>
      <c r="G39" s="92"/>
      <c r="H39" s="97"/>
    </row>
    <row r="40" spans="1:8" ht="14.25" customHeight="1">
      <c r="A40" s="21" t="s">
        <v>286</v>
      </c>
      <c r="B40" s="86">
        <f>SUM(B41:B60)</f>
        <v>206946516</v>
      </c>
      <c r="C40" s="86"/>
      <c r="D40" s="91">
        <f>B40</f>
        <v>206946516</v>
      </c>
      <c r="E40" s="95" t="s">
        <v>83</v>
      </c>
      <c r="F40" s="96"/>
      <c r="G40" s="92"/>
      <c r="H40" s="97"/>
    </row>
    <row r="41" spans="1:8" ht="14.25" customHeight="1">
      <c r="A41" s="22" t="s">
        <v>287</v>
      </c>
      <c r="B41" s="93"/>
      <c r="C41" s="93"/>
      <c r="D41" s="94"/>
      <c r="E41" s="95" t="s">
        <v>84</v>
      </c>
      <c r="F41" s="96"/>
      <c r="G41" s="92"/>
      <c r="H41" s="97"/>
    </row>
    <row r="42" spans="1:8" ht="14.25" customHeight="1">
      <c r="A42" s="24" t="s">
        <v>288</v>
      </c>
      <c r="B42" s="92">
        <v>58049482</v>
      </c>
      <c r="C42" s="92"/>
      <c r="D42" s="97">
        <f>B42</f>
        <v>58049482</v>
      </c>
      <c r="E42" s="95"/>
      <c r="F42" s="96"/>
      <c r="G42" s="92"/>
      <c r="H42" s="97"/>
    </row>
    <row r="43" spans="1:8" ht="14.25" customHeight="1">
      <c r="A43" s="24" t="s">
        <v>289</v>
      </c>
      <c r="B43" s="92">
        <v>14923614</v>
      </c>
      <c r="C43" s="92"/>
      <c r="D43" s="97">
        <f aca="true" t="shared" si="0" ref="D43:D60">B43</f>
        <v>14923614</v>
      </c>
      <c r="E43" s="95"/>
      <c r="F43" s="96"/>
      <c r="G43" s="92"/>
      <c r="H43" s="97"/>
    </row>
    <row r="44" spans="1:8" ht="14.25" customHeight="1">
      <c r="A44" s="24" t="s">
        <v>290</v>
      </c>
      <c r="B44" s="92"/>
      <c r="C44" s="92"/>
      <c r="D44" s="97"/>
      <c r="E44" s="114" t="s">
        <v>2</v>
      </c>
      <c r="F44" s="115">
        <f>F9+F33</f>
        <v>12023035</v>
      </c>
      <c r="G44" s="116"/>
      <c r="H44" s="117">
        <f>F44</f>
        <v>12023035</v>
      </c>
    </row>
    <row r="45" spans="1:8" ht="14.25" customHeight="1">
      <c r="A45" s="24" t="s">
        <v>300</v>
      </c>
      <c r="B45" s="92">
        <v>4161642</v>
      </c>
      <c r="C45" s="92"/>
      <c r="D45" s="97">
        <f t="shared" si="0"/>
        <v>4161642</v>
      </c>
      <c r="E45" s="78" t="s">
        <v>291</v>
      </c>
      <c r="F45" s="118"/>
      <c r="G45" s="119"/>
      <c r="H45" s="120"/>
    </row>
    <row r="46" spans="1:8" ht="14.25" customHeight="1">
      <c r="A46" s="24" t="s">
        <v>292</v>
      </c>
      <c r="B46" s="92">
        <v>4187839</v>
      </c>
      <c r="C46" s="92"/>
      <c r="D46" s="97">
        <f t="shared" si="0"/>
        <v>4187839</v>
      </c>
      <c r="E46" s="121" t="s">
        <v>293</v>
      </c>
      <c r="F46" s="122">
        <v>152164600</v>
      </c>
      <c r="G46" s="123"/>
      <c r="H46" s="124">
        <f>F46</f>
        <v>152164600</v>
      </c>
    </row>
    <row r="47" spans="1:8" ht="14.25" customHeight="1">
      <c r="A47" s="24" t="s">
        <v>129</v>
      </c>
      <c r="B47" s="92"/>
      <c r="C47" s="92"/>
      <c r="D47" s="97"/>
      <c r="E47" s="84" t="s">
        <v>294</v>
      </c>
      <c r="F47" s="96">
        <v>107294188</v>
      </c>
      <c r="G47" s="92"/>
      <c r="H47" s="97">
        <f>F47</f>
        <v>107294188</v>
      </c>
    </row>
    <row r="48" spans="1:8" ht="14.25" customHeight="1">
      <c r="A48" s="24" t="s">
        <v>349</v>
      </c>
      <c r="B48" s="92"/>
      <c r="C48" s="92"/>
      <c r="D48" s="97"/>
      <c r="E48" s="84" t="s">
        <v>295</v>
      </c>
      <c r="F48" s="96">
        <v>121230832</v>
      </c>
      <c r="G48" s="92"/>
      <c r="H48" s="97">
        <f>F48</f>
        <v>121230832</v>
      </c>
    </row>
    <row r="49" spans="1:8" ht="14.25" customHeight="1">
      <c r="A49" s="24" t="s">
        <v>137</v>
      </c>
      <c r="B49" s="92">
        <v>1998035</v>
      </c>
      <c r="C49" s="92"/>
      <c r="D49" s="97">
        <f t="shared" si="0"/>
        <v>1998035</v>
      </c>
      <c r="E49" s="84" t="s">
        <v>140</v>
      </c>
      <c r="F49" s="96">
        <v>256723222</v>
      </c>
      <c r="G49" s="92"/>
      <c r="H49" s="97">
        <f>F49</f>
        <v>256723222</v>
      </c>
    </row>
    <row r="50" spans="1:8" ht="14.25" customHeight="1">
      <c r="A50" s="24" t="s">
        <v>350</v>
      </c>
      <c r="B50" s="92">
        <v>560056</v>
      </c>
      <c r="C50" s="92"/>
      <c r="D50" s="97">
        <f t="shared" si="0"/>
        <v>560056</v>
      </c>
      <c r="E50" s="84" t="s">
        <v>296</v>
      </c>
      <c r="F50" s="96">
        <v>-6305665</v>
      </c>
      <c r="G50" s="101"/>
      <c r="H50" s="97">
        <f>F50</f>
        <v>-6305665</v>
      </c>
    </row>
    <row r="51" spans="1:8" ht="14.25" customHeight="1">
      <c r="A51" s="24" t="s">
        <v>327</v>
      </c>
      <c r="B51" s="92"/>
      <c r="C51" s="92"/>
      <c r="D51" s="97"/>
      <c r="E51" s="84"/>
      <c r="F51" s="96"/>
      <c r="G51" s="92"/>
      <c r="H51" s="97"/>
    </row>
    <row r="52" spans="1:8" ht="14.25" customHeight="1">
      <c r="A52" s="24" t="s">
        <v>351</v>
      </c>
      <c r="B52" s="92"/>
      <c r="C52" s="92"/>
      <c r="D52" s="97"/>
      <c r="E52" s="84"/>
      <c r="F52" s="96"/>
      <c r="G52" s="92"/>
      <c r="H52" s="97"/>
    </row>
    <row r="53" spans="1:8" ht="14.25" customHeight="1">
      <c r="A53" s="24" t="s">
        <v>62</v>
      </c>
      <c r="B53" s="92"/>
      <c r="C53" s="92"/>
      <c r="D53" s="97"/>
      <c r="E53" s="84"/>
      <c r="F53" s="96"/>
      <c r="G53" s="92"/>
      <c r="H53" s="97"/>
    </row>
    <row r="54" spans="1:8" ht="14.25" customHeight="1">
      <c r="A54" s="24" t="s">
        <v>328</v>
      </c>
      <c r="B54" s="92"/>
      <c r="C54" s="92"/>
      <c r="D54" s="97"/>
      <c r="E54" s="125"/>
      <c r="F54" s="96"/>
      <c r="G54" s="92"/>
      <c r="H54" s="97"/>
    </row>
    <row r="55" spans="1:8" ht="14.25" customHeight="1">
      <c r="A55" s="40" t="s">
        <v>354</v>
      </c>
      <c r="B55" s="92"/>
      <c r="C55" s="92"/>
      <c r="D55" s="97"/>
      <c r="F55" s="96"/>
      <c r="G55" s="92"/>
      <c r="H55" s="97"/>
    </row>
    <row r="56" spans="1:8" ht="14.25" customHeight="1">
      <c r="A56" s="41" t="s">
        <v>363</v>
      </c>
      <c r="B56" s="92">
        <v>108230832</v>
      </c>
      <c r="C56" s="92"/>
      <c r="D56" s="97">
        <f t="shared" si="0"/>
        <v>108230832</v>
      </c>
      <c r="F56" s="96"/>
      <c r="G56" s="92"/>
      <c r="H56" s="97"/>
    </row>
    <row r="57" spans="1:8" ht="14.25" customHeight="1">
      <c r="A57" s="40" t="s">
        <v>362</v>
      </c>
      <c r="B57" s="92">
        <v>13000000</v>
      </c>
      <c r="C57" s="92"/>
      <c r="D57" s="97">
        <f t="shared" si="0"/>
        <v>13000000</v>
      </c>
      <c r="F57" s="96"/>
      <c r="G57" s="92"/>
      <c r="H57" s="97"/>
    </row>
    <row r="58" spans="1:8" ht="14.25" customHeight="1">
      <c r="A58" s="40" t="s">
        <v>63</v>
      </c>
      <c r="B58" s="92"/>
      <c r="C58" s="92"/>
      <c r="D58" s="97"/>
      <c r="E58" s="84"/>
      <c r="F58" s="96"/>
      <c r="G58" s="92"/>
      <c r="H58" s="97"/>
    </row>
    <row r="59" spans="1:8" ht="14.25" customHeight="1">
      <c r="A59" s="40" t="s">
        <v>149</v>
      </c>
      <c r="B59" s="92">
        <v>1761026</v>
      </c>
      <c r="C59" s="92"/>
      <c r="D59" s="97">
        <f t="shared" si="0"/>
        <v>1761026</v>
      </c>
      <c r="E59" s="84"/>
      <c r="F59" s="96"/>
      <c r="G59" s="92"/>
      <c r="H59" s="97"/>
    </row>
    <row r="60" spans="1:8" ht="14.25" customHeight="1">
      <c r="A60" s="24" t="s">
        <v>138</v>
      </c>
      <c r="B60" s="92">
        <v>73990</v>
      </c>
      <c r="C60" s="92"/>
      <c r="D60" s="97">
        <f t="shared" si="0"/>
        <v>73990</v>
      </c>
      <c r="E60" s="84"/>
      <c r="F60" s="96"/>
      <c r="G60" s="92"/>
      <c r="H60" s="97"/>
    </row>
    <row r="61" spans="1:8" ht="14.25" customHeight="1">
      <c r="A61" s="24"/>
      <c r="B61" s="92"/>
      <c r="C61" s="92"/>
      <c r="D61" s="97"/>
      <c r="E61" s="114" t="s">
        <v>3</v>
      </c>
      <c r="F61" s="116">
        <f>SUM(F46:F49)</f>
        <v>637412842</v>
      </c>
      <c r="G61" s="116"/>
      <c r="H61" s="117">
        <f>F61</f>
        <v>637412842</v>
      </c>
    </row>
    <row r="62" spans="1:8" ht="20.25" customHeight="1">
      <c r="A62" s="30" t="s">
        <v>297</v>
      </c>
      <c r="B62" s="116">
        <f>B9+B33</f>
        <v>649435877</v>
      </c>
      <c r="C62" s="116"/>
      <c r="D62" s="117">
        <f>B62</f>
        <v>649435877</v>
      </c>
      <c r="E62" s="114" t="s">
        <v>4</v>
      </c>
      <c r="F62" s="126">
        <f>F44+F61</f>
        <v>649435877</v>
      </c>
      <c r="G62" s="116"/>
      <c r="H62" s="127">
        <f>F62</f>
        <v>649435877</v>
      </c>
    </row>
    <row r="63" ht="7.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 password="FAF1" sheet="1" formatCells="0" formatColumns="0" formatRows="0" insertColumns="0" insertRows="0" insertHyperlinks="0" deleteColumns="0" deleteRows="0" sort="0" autoFilter="0" pivotTables="0"/>
  <mergeCells count="3">
    <mergeCell ref="H7:H8"/>
    <mergeCell ref="D7:D8"/>
    <mergeCell ref="A4:H4"/>
  </mergeCells>
  <printOptions horizontalCentered="1"/>
  <pageMargins left="0" right="0" top="0" bottom="0" header="0" footer="0"/>
  <pageSetup firstPageNumber="22" useFirstPageNumber="1" horizontalDpi="300" verticalDpi="300" orientation="portrait" paperSize="9" scale="95" r:id="rId3"/>
  <headerFooter scaleWithDoc="0"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2"/>
  <sheetViews>
    <sheetView zoomScaleSheetLayoutView="100" zoomScalePageLayoutView="0" workbookViewId="0" topLeftCell="A1">
      <selection activeCell="G98" sqref="G98"/>
    </sheetView>
  </sheetViews>
  <sheetFormatPr defaultColWidth="9.00390625" defaultRowHeight="13.5"/>
  <cols>
    <col min="1" max="1" width="30.25390625" style="3" customWidth="1"/>
    <col min="2" max="5" width="11.625" style="59" customWidth="1"/>
    <col min="6" max="6" width="11.625" style="60" customWidth="1"/>
    <col min="7" max="7" width="11.625" style="59" customWidth="1"/>
    <col min="8" max="16384" width="9.00390625" style="3" customWidth="1"/>
  </cols>
  <sheetData>
    <row r="1" ht="21.75" customHeight="1"/>
    <row r="2" spans="1:7" ht="15" customHeight="1">
      <c r="A2" s="4"/>
      <c r="B2" s="61"/>
      <c r="C2" s="61"/>
      <c r="D2" s="61"/>
      <c r="E2" s="61"/>
      <c r="F2" s="62"/>
      <c r="G2" s="61" t="s">
        <v>110</v>
      </c>
    </row>
    <row r="3" spans="1:7" ht="14.25">
      <c r="A3" s="154" t="s">
        <v>301</v>
      </c>
      <c r="B3" s="154"/>
      <c r="C3" s="154"/>
      <c r="D3" s="154"/>
      <c r="E3" s="154"/>
      <c r="F3" s="154"/>
      <c r="G3" s="154"/>
    </row>
    <row r="4" spans="1:7" ht="14.25">
      <c r="A4" s="14"/>
      <c r="B4" s="60"/>
      <c r="C4" s="60"/>
      <c r="D4" s="60"/>
      <c r="E4" s="60"/>
      <c r="G4" s="60"/>
    </row>
    <row r="5" spans="1:8" ht="14.25">
      <c r="A5" s="203" t="s">
        <v>361</v>
      </c>
      <c r="B5" s="203"/>
      <c r="C5" s="203"/>
      <c r="D5" s="203"/>
      <c r="E5" s="203"/>
      <c r="F5" s="203"/>
      <c r="G5" s="203"/>
      <c r="H5" s="36"/>
    </row>
    <row r="6" spans="1:7" ht="13.5" customHeight="1">
      <c r="A6" s="16"/>
      <c r="B6" s="63"/>
      <c r="C6" s="63"/>
      <c r="D6" s="63"/>
      <c r="E6" s="63"/>
      <c r="F6" s="63"/>
      <c r="G6" s="64" t="s">
        <v>329</v>
      </c>
    </row>
    <row r="7" spans="1:7" ht="14.25">
      <c r="A7" s="175" t="s">
        <v>139</v>
      </c>
      <c r="B7" s="204" t="s">
        <v>16</v>
      </c>
      <c r="C7" s="204" t="s">
        <v>17</v>
      </c>
      <c r="D7" s="204" t="s">
        <v>18</v>
      </c>
      <c r="E7" s="204" t="s">
        <v>19</v>
      </c>
      <c r="F7" s="204" t="s">
        <v>20</v>
      </c>
      <c r="G7" s="204" t="s">
        <v>21</v>
      </c>
    </row>
    <row r="8" spans="1:7" ht="14.25">
      <c r="A8" s="178"/>
      <c r="B8" s="205"/>
      <c r="C8" s="205"/>
      <c r="D8" s="205"/>
      <c r="E8" s="205"/>
      <c r="F8" s="205"/>
      <c r="G8" s="205"/>
    </row>
    <row r="9" spans="1:7" ht="14.25" customHeight="1">
      <c r="A9" s="32" t="s">
        <v>11</v>
      </c>
      <c r="B9" s="65">
        <f aca="true" t="shared" si="0" ref="B9:G9">SUM(B10:B33)</f>
        <v>174007371</v>
      </c>
      <c r="C9" s="65">
        <f t="shared" si="0"/>
        <v>0</v>
      </c>
      <c r="D9" s="65">
        <f t="shared" si="0"/>
        <v>0</v>
      </c>
      <c r="E9" s="65">
        <f t="shared" si="0"/>
        <v>174007371</v>
      </c>
      <c r="F9" s="65">
        <f t="shared" si="0"/>
        <v>-5000000</v>
      </c>
      <c r="G9" s="65">
        <f t="shared" si="0"/>
        <v>169007371</v>
      </c>
    </row>
    <row r="10" spans="1:7" ht="14.25" customHeight="1">
      <c r="A10" s="22" t="s">
        <v>56</v>
      </c>
      <c r="B10" s="66">
        <v>136131088</v>
      </c>
      <c r="C10" s="66"/>
      <c r="D10" s="66"/>
      <c r="E10" s="66">
        <f>B10</f>
        <v>136131088</v>
      </c>
      <c r="F10" s="67"/>
      <c r="G10" s="66">
        <f>E10+F10</f>
        <v>136131088</v>
      </c>
    </row>
    <row r="11" spans="1:7" ht="14.25" customHeight="1">
      <c r="A11" s="24" t="s">
        <v>57</v>
      </c>
      <c r="B11" s="68"/>
      <c r="C11" s="68"/>
      <c r="D11" s="68"/>
      <c r="E11" s="68"/>
      <c r="F11" s="69"/>
      <c r="G11" s="68"/>
    </row>
    <row r="12" spans="1:7" ht="14.25" customHeight="1">
      <c r="A12" s="24" t="s">
        <v>58</v>
      </c>
      <c r="B12" s="68">
        <v>20234328</v>
      </c>
      <c r="C12" s="68"/>
      <c r="D12" s="68"/>
      <c r="E12" s="68">
        <f>B12</f>
        <v>20234328</v>
      </c>
      <c r="F12" s="69"/>
      <c r="G12" s="68">
        <f>E12+F12</f>
        <v>20234328</v>
      </c>
    </row>
    <row r="13" spans="1:7" ht="14.25" customHeight="1">
      <c r="A13" s="24" t="s">
        <v>54</v>
      </c>
      <c r="B13" s="68">
        <v>11959680</v>
      </c>
      <c r="C13" s="68"/>
      <c r="D13" s="68"/>
      <c r="E13" s="68">
        <f>B13</f>
        <v>11959680</v>
      </c>
      <c r="F13" s="69"/>
      <c r="G13" s="68">
        <f>E13+F13</f>
        <v>11959680</v>
      </c>
    </row>
    <row r="14" spans="1:7" ht="14.25" customHeight="1">
      <c r="A14" s="24" t="s">
        <v>123</v>
      </c>
      <c r="B14" s="68"/>
      <c r="C14" s="68"/>
      <c r="D14" s="68"/>
      <c r="E14" s="68"/>
      <c r="F14" s="69"/>
      <c r="G14" s="68"/>
    </row>
    <row r="15" spans="1:7" ht="14.25" customHeight="1">
      <c r="A15" s="24" t="s">
        <v>267</v>
      </c>
      <c r="B15" s="68"/>
      <c r="C15" s="68"/>
      <c r="D15" s="68"/>
      <c r="E15" s="68"/>
      <c r="F15" s="69"/>
      <c r="G15" s="68"/>
    </row>
    <row r="16" spans="1:7" ht="14.25" customHeight="1">
      <c r="A16" s="24" t="s">
        <v>85</v>
      </c>
      <c r="B16" s="68"/>
      <c r="C16" s="68"/>
      <c r="D16" s="68"/>
      <c r="E16" s="68"/>
      <c r="F16" s="69"/>
      <c r="G16" s="68"/>
    </row>
    <row r="17" spans="1:7" ht="14.25" customHeight="1">
      <c r="A17" s="24" t="s">
        <v>86</v>
      </c>
      <c r="B17" s="68"/>
      <c r="C17" s="68"/>
      <c r="D17" s="68"/>
      <c r="E17" s="68"/>
      <c r="F17" s="69"/>
      <c r="G17" s="68"/>
    </row>
    <row r="18" spans="1:7" ht="14.25" customHeight="1">
      <c r="A18" s="24" t="s">
        <v>302</v>
      </c>
      <c r="B18" s="68"/>
      <c r="C18" s="68"/>
      <c r="D18" s="68"/>
      <c r="E18" s="68"/>
      <c r="F18" s="69"/>
      <c r="G18" s="68"/>
    </row>
    <row r="19" spans="1:7" ht="14.25" customHeight="1">
      <c r="A19" s="24" t="s">
        <v>141</v>
      </c>
      <c r="B19" s="68"/>
      <c r="C19" s="68"/>
      <c r="D19" s="68"/>
      <c r="E19" s="68"/>
      <c r="F19" s="69"/>
      <c r="G19" s="68"/>
    </row>
    <row r="20" spans="1:7" ht="14.25" customHeight="1">
      <c r="A20" s="24" t="s">
        <v>303</v>
      </c>
      <c r="B20" s="68"/>
      <c r="C20" s="68"/>
      <c r="D20" s="68"/>
      <c r="E20" s="68"/>
      <c r="F20" s="69"/>
      <c r="G20" s="68"/>
    </row>
    <row r="21" spans="1:7" ht="14.25" customHeight="1">
      <c r="A21" s="24" t="s">
        <v>87</v>
      </c>
      <c r="B21" s="68"/>
      <c r="C21" s="68"/>
      <c r="D21" s="68"/>
      <c r="E21" s="68"/>
      <c r="F21" s="69"/>
      <c r="G21" s="68"/>
    </row>
    <row r="22" spans="1:7" ht="14.25" customHeight="1">
      <c r="A22" s="24" t="s">
        <v>88</v>
      </c>
      <c r="B22" s="68"/>
      <c r="C22" s="68"/>
      <c r="D22" s="68"/>
      <c r="E22" s="68"/>
      <c r="F22" s="69"/>
      <c r="G22" s="68"/>
    </row>
    <row r="23" spans="1:7" ht="14.25" customHeight="1">
      <c r="A23" s="24" t="s">
        <v>89</v>
      </c>
      <c r="B23" s="68"/>
      <c r="C23" s="68"/>
      <c r="D23" s="68"/>
      <c r="E23" s="68"/>
      <c r="F23" s="69"/>
      <c r="G23" s="68"/>
    </row>
    <row r="24" spans="1:7" ht="14.25" customHeight="1">
      <c r="A24" s="24" t="s">
        <v>90</v>
      </c>
      <c r="B24" s="68">
        <v>275904</v>
      </c>
      <c r="C24" s="68"/>
      <c r="D24" s="68"/>
      <c r="E24" s="68">
        <f>B24</f>
        <v>275904</v>
      </c>
      <c r="F24" s="69"/>
      <c r="G24" s="68">
        <f>E24+F24</f>
        <v>275904</v>
      </c>
    </row>
    <row r="25" spans="1:7" ht="14.25" customHeight="1">
      <c r="A25" s="24" t="s">
        <v>91</v>
      </c>
      <c r="B25" s="68"/>
      <c r="C25" s="68"/>
      <c r="D25" s="68"/>
      <c r="E25" s="68"/>
      <c r="F25" s="69"/>
      <c r="G25" s="68"/>
    </row>
    <row r="26" spans="1:7" ht="14.25" customHeight="1">
      <c r="A26" s="24" t="s">
        <v>92</v>
      </c>
      <c r="B26" s="68">
        <v>380670</v>
      </c>
      <c r="C26" s="68"/>
      <c r="D26" s="68"/>
      <c r="E26" s="68">
        <f>B26</f>
        <v>380670</v>
      </c>
      <c r="F26" s="69"/>
      <c r="G26" s="68">
        <f>E26+F26</f>
        <v>380670</v>
      </c>
    </row>
    <row r="27" spans="1:7" ht="14.25" customHeight="1">
      <c r="A27" s="24" t="s">
        <v>130</v>
      </c>
      <c r="B27" s="68"/>
      <c r="C27" s="68"/>
      <c r="D27" s="68"/>
      <c r="E27" s="68"/>
      <c r="F27" s="69"/>
      <c r="G27" s="68"/>
    </row>
    <row r="28" spans="1:7" ht="14.25" customHeight="1">
      <c r="A28" s="24" t="s">
        <v>59</v>
      </c>
      <c r="B28" s="68">
        <v>5000000</v>
      </c>
      <c r="C28" s="68"/>
      <c r="D28" s="68"/>
      <c r="E28" s="68">
        <f>B28</f>
        <v>5000000</v>
      </c>
      <c r="F28" s="69">
        <v>-5000000</v>
      </c>
      <c r="G28" s="68">
        <f>E28+F28</f>
        <v>0</v>
      </c>
    </row>
    <row r="29" spans="1:7" ht="14.25" customHeight="1">
      <c r="A29" s="24" t="s">
        <v>127</v>
      </c>
      <c r="B29" s="68"/>
      <c r="C29" s="68"/>
      <c r="D29" s="68"/>
      <c r="E29" s="68"/>
      <c r="F29" s="69"/>
      <c r="G29" s="68"/>
    </row>
    <row r="30" spans="1:7" ht="14.25" customHeight="1">
      <c r="A30" s="24" t="s">
        <v>131</v>
      </c>
      <c r="B30" s="68"/>
      <c r="C30" s="68"/>
      <c r="D30" s="68"/>
      <c r="E30" s="68"/>
      <c r="F30" s="69"/>
      <c r="G30" s="68"/>
    </row>
    <row r="31" spans="1:7" ht="14.25" customHeight="1">
      <c r="A31" s="24" t="s">
        <v>93</v>
      </c>
      <c r="B31" s="68">
        <v>25701</v>
      </c>
      <c r="C31" s="68"/>
      <c r="D31" s="68"/>
      <c r="E31" s="68">
        <f>B31</f>
        <v>25701</v>
      </c>
      <c r="F31" s="69"/>
      <c r="G31" s="68">
        <f>E31+F31</f>
        <v>25701</v>
      </c>
    </row>
    <row r="32" spans="1:7" ht="14.25" customHeight="1">
      <c r="A32" s="24" t="s">
        <v>94</v>
      </c>
      <c r="B32" s="68"/>
      <c r="C32" s="68"/>
      <c r="D32" s="68"/>
      <c r="E32" s="68"/>
      <c r="F32" s="69"/>
      <c r="G32" s="68"/>
    </row>
    <row r="33" spans="1:7" ht="14.25" customHeight="1">
      <c r="A33" s="29" t="s">
        <v>128</v>
      </c>
      <c r="B33" s="68"/>
      <c r="C33" s="68"/>
      <c r="D33" s="68"/>
      <c r="E33" s="68"/>
      <c r="F33" s="69"/>
      <c r="G33" s="68"/>
    </row>
    <row r="34" spans="1:7" ht="14.25" customHeight="1">
      <c r="A34" s="32" t="s">
        <v>304</v>
      </c>
      <c r="B34" s="70">
        <f>B35+B40</f>
        <v>520428506</v>
      </c>
      <c r="C34" s="70"/>
      <c r="D34" s="70"/>
      <c r="E34" s="70">
        <f>E35+E40</f>
        <v>520428506</v>
      </c>
      <c r="F34" s="70">
        <f>F35+F40</f>
        <v>-40000000</v>
      </c>
      <c r="G34" s="70">
        <f>G35+G40</f>
        <v>480428506</v>
      </c>
    </row>
    <row r="35" spans="1:7" ht="14.25" customHeight="1">
      <c r="A35" s="32" t="s">
        <v>305</v>
      </c>
      <c r="B35" s="70">
        <f>SUM(B36:B39)</f>
        <v>273481990</v>
      </c>
      <c r="C35" s="70"/>
      <c r="D35" s="70"/>
      <c r="E35" s="70">
        <f>SUM(E36:E39)</f>
        <v>273481990</v>
      </c>
      <c r="F35" s="70"/>
      <c r="G35" s="70">
        <f>SUM(G36:G39)</f>
        <v>273481990</v>
      </c>
    </row>
    <row r="36" spans="1:7" ht="14.25" customHeight="1">
      <c r="A36" s="22" t="s">
        <v>306</v>
      </c>
      <c r="B36" s="66">
        <v>74089800</v>
      </c>
      <c r="C36" s="66"/>
      <c r="D36" s="66"/>
      <c r="E36" s="66">
        <f>B36</f>
        <v>74089800</v>
      </c>
      <c r="F36" s="67"/>
      <c r="G36" s="66">
        <f>E36</f>
        <v>74089800</v>
      </c>
    </row>
    <row r="37" spans="1:7" ht="14.25" customHeight="1">
      <c r="A37" s="24" t="s">
        <v>307</v>
      </c>
      <c r="B37" s="68">
        <v>198392190</v>
      </c>
      <c r="C37" s="68"/>
      <c r="D37" s="68"/>
      <c r="E37" s="68">
        <f>B37</f>
        <v>198392190</v>
      </c>
      <c r="F37" s="69"/>
      <c r="G37" s="68">
        <f>E37</f>
        <v>198392190</v>
      </c>
    </row>
    <row r="38" spans="1:7" ht="14.25" customHeight="1">
      <c r="A38" s="25" t="s">
        <v>174</v>
      </c>
      <c r="B38" s="68">
        <v>1000000</v>
      </c>
      <c r="C38" s="68"/>
      <c r="D38" s="68"/>
      <c r="E38" s="68">
        <f>B38</f>
        <v>1000000</v>
      </c>
      <c r="F38" s="69"/>
      <c r="G38" s="68">
        <f>E38</f>
        <v>1000000</v>
      </c>
    </row>
    <row r="39" spans="1:7" ht="14.25" customHeight="1">
      <c r="A39" s="33" t="s">
        <v>308</v>
      </c>
      <c r="B39" s="68"/>
      <c r="C39" s="68"/>
      <c r="D39" s="68"/>
      <c r="E39" s="68"/>
      <c r="F39" s="69"/>
      <c r="G39" s="68"/>
    </row>
    <row r="40" spans="1:7" ht="14.25" customHeight="1">
      <c r="A40" s="32" t="s">
        <v>309</v>
      </c>
      <c r="B40" s="70">
        <f>SUM(B41:B61)</f>
        <v>246946516</v>
      </c>
      <c r="C40" s="70"/>
      <c r="D40" s="70"/>
      <c r="E40" s="70">
        <f>SUM(E41:E61)</f>
        <v>246946516</v>
      </c>
      <c r="F40" s="70">
        <f>SUM(F41:F61)</f>
        <v>-40000000</v>
      </c>
      <c r="G40" s="70">
        <f>SUM(G41:G61)</f>
        <v>206946516</v>
      </c>
    </row>
    <row r="41" spans="1:7" ht="14.25" customHeight="1">
      <c r="A41" s="22" t="s">
        <v>95</v>
      </c>
      <c r="B41" s="66"/>
      <c r="C41" s="66"/>
      <c r="D41" s="66"/>
      <c r="E41" s="66"/>
      <c r="F41" s="67"/>
      <c r="G41" s="66"/>
    </row>
    <row r="42" spans="1:7" ht="14.25" customHeight="1">
      <c r="A42" s="24" t="s">
        <v>96</v>
      </c>
      <c r="B42" s="68">
        <v>58049482</v>
      </c>
      <c r="C42" s="68"/>
      <c r="D42" s="68"/>
      <c r="E42" s="68">
        <f>B42</f>
        <v>58049482</v>
      </c>
      <c r="F42" s="69"/>
      <c r="G42" s="68">
        <f>E42+F42</f>
        <v>58049482</v>
      </c>
    </row>
    <row r="43" spans="1:7" ht="14.25" customHeight="1">
      <c r="A43" s="24" t="s">
        <v>97</v>
      </c>
      <c r="B43" s="68">
        <v>14923614</v>
      </c>
      <c r="C43" s="68"/>
      <c r="D43" s="68"/>
      <c r="E43" s="68">
        <f aca="true" t="shared" si="1" ref="E43:E60">B43</f>
        <v>14923614</v>
      </c>
      <c r="F43" s="69"/>
      <c r="G43" s="68">
        <f aca="true" t="shared" si="2" ref="G43:G60">E43+F43</f>
        <v>14923614</v>
      </c>
    </row>
    <row r="44" spans="1:7" ht="14.25" customHeight="1">
      <c r="A44" s="24" t="s">
        <v>98</v>
      </c>
      <c r="B44" s="68"/>
      <c r="C44" s="68"/>
      <c r="D44" s="68"/>
      <c r="E44" s="68"/>
      <c r="F44" s="69"/>
      <c r="G44" s="68"/>
    </row>
    <row r="45" spans="1:7" ht="14.25" customHeight="1">
      <c r="A45" s="24" t="s">
        <v>300</v>
      </c>
      <c r="B45" s="68">
        <v>4161642</v>
      </c>
      <c r="C45" s="68"/>
      <c r="D45" s="68"/>
      <c r="E45" s="68">
        <f t="shared" si="1"/>
        <v>4161642</v>
      </c>
      <c r="F45" s="69"/>
      <c r="G45" s="68">
        <f t="shared" si="2"/>
        <v>4161642</v>
      </c>
    </row>
    <row r="46" spans="1:7" ht="14.25" customHeight="1">
      <c r="A46" s="24" t="s">
        <v>99</v>
      </c>
      <c r="B46" s="68">
        <v>4187839</v>
      </c>
      <c r="C46" s="68"/>
      <c r="D46" s="68"/>
      <c r="E46" s="68">
        <f t="shared" si="1"/>
        <v>4187839</v>
      </c>
      <c r="F46" s="69"/>
      <c r="G46" s="68">
        <f t="shared" si="2"/>
        <v>4187839</v>
      </c>
    </row>
    <row r="47" spans="1:7" ht="14.25" customHeight="1">
      <c r="A47" s="25" t="s">
        <v>129</v>
      </c>
      <c r="B47" s="68"/>
      <c r="C47" s="68"/>
      <c r="D47" s="68"/>
      <c r="E47" s="68"/>
      <c r="F47" s="69"/>
      <c r="G47" s="68"/>
    </row>
    <row r="48" spans="1:7" ht="14.25" customHeight="1">
      <c r="A48" s="29" t="s">
        <v>352</v>
      </c>
      <c r="B48" s="68"/>
      <c r="C48" s="68"/>
      <c r="D48" s="68"/>
      <c r="E48" s="68"/>
      <c r="F48" s="69"/>
      <c r="G48" s="68"/>
    </row>
    <row r="49" spans="1:7" ht="14.25" customHeight="1">
      <c r="A49" s="29" t="s">
        <v>137</v>
      </c>
      <c r="B49" s="68">
        <v>1998035</v>
      </c>
      <c r="C49" s="68"/>
      <c r="D49" s="68"/>
      <c r="E49" s="68">
        <f t="shared" si="1"/>
        <v>1998035</v>
      </c>
      <c r="F49" s="69"/>
      <c r="G49" s="68">
        <f t="shared" si="2"/>
        <v>1998035</v>
      </c>
    </row>
    <row r="50" spans="1:7" ht="14.25" customHeight="1">
      <c r="A50" s="24" t="s">
        <v>60</v>
      </c>
      <c r="B50" s="68">
        <v>560056</v>
      </c>
      <c r="C50" s="68"/>
      <c r="D50" s="68"/>
      <c r="E50" s="68">
        <f t="shared" si="1"/>
        <v>560056</v>
      </c>
      <c r="F50" s="69"/>
      <c r="G50" s="68">
        <f t="shared" si="2"/>
        <v>560056</v>
      </c>
    </row>
    <row r="51" spans="1:7" ht="14.25" customHeight="1">
      <c r="A51" s="24" t="s">
        <v>327</v>
      </c>
      <c r="B51" s="68"/>
      <c r="C51" s="68"/>
      <c r="D51" s="68"/>
      <c r="E51" s="68"/>
      <c r="F51" s="69"/>
      <c r="G51" s="68"/>
    </row>
    <row r="52" spans="1:7" ht="14.25" customHeight="1">
      <c r="A52" s="24" t="s">
        <v>61</v>
      </c>
      <c r="B52" s="68"/>
      <c r="C52" s="68"/>
      <c r="D52" s="68"/>
      <c r="E52" s="68"/>
      <c r="F52" s="69"/>
      <c r="G52" s="68"/>
    </row>
    <row r="53" spans="1:7" ht="14.25" customHeight="1">
      <c r="A53" s="24" t="s">
        <v>62</v>
      </c>
      <c r="B53" s="68"/>
      <c r="C53" s="68"/>
      <c r="D53" s="68"/>
      <c r="E53" s="68"/>
      <c r="F53" s="69"/>
      <c r="G53" s="68"/>
    </row>
    <row r="54" spans="1:7" ht="14.25" customHeight="1">
      <c r="A54" s="24" t="s">
        <v>132</v>
      </c>
      <c r="B54" s="68">
        <v>40000000</v>
      </c>
      <c r="C54" s="68"/>
      <c r="D54" s="68"/>
      <c r="E54" s="68">
        <f t="shared" si="1"/>
        <v>40000000</v>
      </c>
      <c r="F54" s="69">
        <v>-40000000</v>
      </c>
      <c r="G54" s="68">
        <f t="shared" si="2"/>
        <v>0</v>
      </c>
    </row>
    <row r="55" spans="1:7" ht="14.25" customHeight="1">
      <c r="A55" s="40" t="s">
        <v>328</v>
      </c>
      <c r="B55" s="68"/>
      <c r="C55" s="68"/>
      <c r="D55" s="68"/>
      <c r="E55" s="68"/>
      <c r="F55" s="69"/>
      <c r="G55" s="68"/>
    </row>
    <row r="56" spans="1:7" ht="14.25" customHeight="1">
      <c r="A56" s="40" t="s">
        <v>354</v>
      </c>
      <c r="B56" s="68"/>
      <c r="C56" s="68"/>
      <c r="D56" s="68"/>
      <c r="E56" s="68"/>
      <c r="F56" s="69"/>
      <c r="G56" s="68"/>
    </row>
    <row r="57" spans="1:7" ht="14.25" customHeight="1">
      <c r="A57" s="41" t="s">
        <v>364</v>
      </c>
      <c r="B57" s="68">
        <v>108230832</v>
      </c>
      <c r="C57" s="68"/>
      <c r="D57" s="68"/>
      <c r="E57" s="68">
        <f t="shared" si="1"/>
        <v>108230832</v>
      </c>
      <c r="F57" s="69"/>
      <c r="G57" s="68">
        <f t="shared" si="2"/>
        <v>108230832</v>
      </c>
    </row>
    <row r="58" spans="1:7" ht="14.25" customHeight="1">
      <c r="A58" s="41" t="s">
        <v>365</v>
      </c>
      <c r="B58" s="68">
        <v>13000000</v>
      </c>
      <c r="C58" s="68"/>
      <c r="D58" s="68"/>
      <c r="E58" s="68">
        <f t="shared" si="1"/>
        <v>13000000</v>
      </c>
      <c r="F58" s="69"/>
      <c r="G58" s="68">
        <f t="shared" si="2"/>
        <v>13000000</v>
      </c>
    </row>
    <row r="59" spans="1:7" ht="14.25" customHeight="1">
      <c r="A59" s="24" t="s">
        <v>63</v>
      </c>
      <c r="B59" s="68"/>
      <c r="C59" s="68"/>
      <c r="D59" s="68"/>
      <c r="E59" s="68"/>
      <c r="F59" s="69"/>
      <c r="G59" s="68"/>
    </row>
    <row r="60" spans="1:7" ht="14.25" customHeight="1">
      <c r="A60" s="24" t="s">
        <v>149</v>
      </c>
      <c r="B60" s="68">
        <v>1761026</v>
      </c>
      <c r="C60" s="68"/>
      <c r="D60" s="68"/>
      <c r="E60" s="68">
        <f t="shared" si="1"/>
        <v>1761026</v>
      </c>
      <c r="F60" s="69"/>
      <c r="G60" s="68">
        <f t="shared" si="2"/>
        <v>1761026</v>
      </c>
    </row>
    <row r="61" spans="1:7" ht="14.25" customHeight="1">
      <c r="A61" s="24" t="s">
        <v>64</v>
      </c>
      <c r="B61" s="68">
        <v>73990</v>
      </c>
      <c r="C61" s="68"/>
      <c r="D61" s="68"/>
      <c r="E61" s="68">
        <f>B61</f>
        <v>73990</v>
      </c>
      <c r="F61" s="69"/>
      <c r="G61" s="68">
        <f>E61+F61</f>
        <v>73990</v>
      </c>
    </row>
    <row r="62" spans="1:7" ht="14.25" customHeight="1">
      <c r="A62" s="5" t="s">
        <v>310</v>
      </c>
      <c r="B62" s="71">
        <f>B9+B34</f>
        <v>694435877</v>
      </c>
      <c r="C62" s="71"/>
      <c r="D62" s="71"/>
      <c r="E62" s="71">
        <f>E9+E34</f>
        <v>694435877</v>
      </c>
      <c r="F62" s="71">
        <f>F9+F34</f>
        <v>-45000000</v>
      </c>
      <c r="G62" s="71">
        <f>G9+G34</f>
        <v>649435877</v>
      </c>
    </row>
    <row r="63" spans="1:7" ht="14.25" customHeight="1">
      <c r="A63" s="34" t="s">
        <v>0</v>
      </c>
      <c r="B63" s="72">
        <f>SUM(B64:B83)</f>
        <v>17023035</v>
      </c>
      <c r="C63" s="72"/>
      <c r="D63" s="72"/>
      <c r="E63" s="72">
        <f>SUM(E64:E83)</f>
        <v>17023035</v>
      </c>
      <c r="F63" s="72">
        <f>SUM(F64:F83)</f>
        <v>-5000000</v>
      </c>
      <c r="G63" s="72">
        <f>SUM(G64:G83)</f>
        <v>12023035</v>
      </c>
    </row>
    <row r="64" spans="1:7" ht="14.25" customHeight="1">
      <c r="A64" s="23" t="s">
        <v>65</v>
      </c>
      <c r="B64" s="66"/>
      <c r="C64" s="66"/>
      <c r="D64" s="66"/>
      <c r="E64" s="66"/>
      <c r="F64" s="67"/>
      <c r="G64" s="66"/>
    </row>
    <row r="65" spans="1:7" ht="14.25" customHeight="1">
      <c r="A65" s="25" t="s">
        <v>133</v>
      </c>
      <c r="B65" s="68">
        <v>3404135</v>
      </c>
      <c r="C65" s="68"/>
      <c r="D65" s="68"/>
      <c r="E65" s="68">
        <f>B65</f>
        <v>3404135</v>
      </c>
      <c r="F65" s="69"/>
      <c r="G65" s="68">
        <f>E65+F65</f>
        <v>3404135</v>
      </c>
    </row>
    <row r="66" spans="1:7" ht="14.25" customHeight="1">
      <c r="A66" s="25" t="s">
        <v>125</v>
      </c>
      <c r="B66" s="68">
        <v>35743</v>
      </c>
      <c r="C66" s="68"/>
      <c r="D66" s="68"/>
      <c r="E66" s="68">
        <f>B66</f>
        <v>35743</v>
      </c>
      <c r="F66" s="69"/>
      <c r="G66" s="68">
        <f>E66+F66</f>
        <v>35743</v>
      </c>
    </row>
    <row r="67" spans="1:7" ht="14.25" customHeight="1">
      <c r="A67" s="25" t="s">
        <v>66</v>
      </c>
      <c r="B67" s="68"/>
      <c r="C67" s="68"/>
      <c r="D67" s="68"/>
      <c r="E67" s="68"/>
      <c r="F67" s="69"/>
      <c r="G67" s="68"/>
    </row>
    <row r="68" spans="1:7" ht="14.25" customHeight="1">
      <c r="A68" s="25" t="s">
        <v>298</v>
      </c>
      <c r="B68" s="68"/>
      <c r="C68" s="68"/>
      <c r="D68" s="68"/>
      <c r="E68" s="68"/>
      <c r="F68" s="69"/>
      <c r="G68" s="68"/>
    </row>
    <row r="69" spans="1:7" ht="14.25" customHeight="1">
      <c r="A69" s="25" t="s">
        <v>67</v>
      </c>
      <c r="B69" s="68">
        <v>3630000</v>
      </c>
      <c r="C69" s="68"/>
      <c r="D69" s="68"/>
      <c r="E69" s="68">
        <f>B69</f>
        <v>3630000</v>
      </c>
      <c r="F69" s="69"/>
      <c r="G69" s="68">
        <f>E69+F69</f>
        <v>3630000</v>
      </c>
    </row>
    <row r="70" spans="1:7" ht="14.25" customHeight="1">
      <c r="A70" s="25" t="s">
        <v>68</v>
      </c>
      <c r="B70" s="68">
        <v>5000000</v>
      </c>
      <c r="C70" s="68"/>
      <c r="D70" s="68"/>
      <c r="E70" s="68">
        <f>B70</f>
        <v>5000000</v>
      </c>
      <c r="F70" s="68">
        <v>-5000000</v>
      </c>
      <c r="G70" s="68">
        <f>E70+F70</f>
        <v>0</v>
      </c>
    </row>
    <row r="71" spans="1:7" ht="14.25" customHeight="1">
      <c r="A71" s="25" t="s">
        <v>69</v>
      </c>
      <c r="B71" s="68"/>
      <c r="C71" s="68"/>
      <c r="D71" s="68"/>
      <c r="E71" s="68"/>
      <c r="F71" s="69"/>
      <c r="G71" s="68"/>
    </row>
    <row r="72" spans="1:7" ht="14.25" customHeight="1">
      <c r="A72" s="25" t="s">
        <v>318</v>
      </c>
      <c r="B72" s="68"/>
      <c r="C72" s="68"/>
      <c r="D72" s="68"/>
      <c r="E72" s="68"/>
      <c r="F72" s="69"/>
      <c r="G72" s="68"/>
    </row>
    <row r="73" spans="1:7" ht="14.25" customHeight="1">
      <c r="A73" s="25" t="s">
        <v>353</v>
      </c>
      <c r="B73" s="68"/>
      <c r="C73" s="68"/>
      <c r="D73" s="68"/>
      <c r="E73" s="68"/>
      <c r="F73" s="69"/>
      <c r="G73" s="68"/>
    </row>
    <row r="74" spans="1:7" ht="14.25" customHeight="1">
      <c r="A74" s="25" t="s">
        <v>109</v>
      </c>
      <c r="B74" s="68"/>
      <c r="C74" s="68"/>
      <c r="D74" s="68"/>
      <c r="E74" s="68"/>
      <c r="F74" s="69"/>
      <c r="G74" s="68"/>
    </row>
    <row r="75" spans="1:7" ht="14.25" customHeight="1">
      <c r="A75" s="25" t="s">
        <v>70</v>
      </c>
      <c r="B75" s="68">
        <v>2538000</v>
      </c>
      <c r="C75" s="68"/>
      <c r="D75" s="68"/>
      <c r="E75" s="68">
        <f>B75</f>
        <v>2538000</v>
      </c>
      <c r="F75" s="69"/>
      <c r="G75" s="68">
        <f>E75+F75</f>
        <v>2538000</v>
      </c>
    </row>
    <row r="76" spans="1:7" ht="14.25" customHeight="1">
      <c r="A76" s="25" t="s">
        <v>71</v>
      </c>
      <c r="B76" s="68">
        <v>212135</v>
      </c>
      <c r="C76" s="68"/>
      <c r="D76" s="68"/>
      <c r="E76" s="68">
        <f>B76</f>
        <v>212135</v>
      </c>
      <c r="F76" s="69"/>
      <c r="G76" s="68">
        <f>E76+F76</f>
        <v>212135</v>
      </c>
    </row>
    <row r="77" spans="1:7" ht="14.25" customHeight="1">
      <c r="A77" s="25" t="s">
        <v>72</v>
      </c>
      <c r="B77" s="68">
        <v>2172242</v>
      </c>
      <c r="C77" s="68"/>
      <c r="D77" s="68"/>
      <c r="E77" s="68">
        <f>B77</f>
        <v>2172242</v>
      </c>
      <c r="F77" s="69"/>
      <c r="G77" s="68">
        <f>E77+F77</f>
        <v>2172242</v>
      </c>
    </row>
    <row r="78" spans="1:7" ht="14.25" customHeight="1">
      <c r="A78" s="25" t="s">
        <v>73</v>
      </c>
      <c r="B78" s="68"/>
      <c r="C78" s="68"/>
      <c r="D78" s="68"/>
      <c r="E78" s="68"/>
      <c r="F78" s="69"/>
      <c r="G78" s="68"/>
    </row>
    <row r="79" spans="1:7" ht="14.25" customHeight="1">
      <c r="A79" s="25" t="s">
        <v>74</v>
      </c>
      <c r="B79" s="68"/>
      <c r="C79" s="68"/>
      <c r="D79" s="68"/>
      <c r="E79" s="68"/>
      <c r="F79" s="69"/>
      <c r="G79" s="68"/>
    </row>
    <row r="80" spans="1:7" ht="14.25" customHeight="1">
      <c r="A80" s="25" t="s">
        <v>134</v>
      </c>
      <c r="B80" s="68"/>
      <c r="C80" s="68"/>
      <c r="D80" s="68"/>
      <c r="E80" s="68"/>
      <c r="F80" s="69"/>
      <c r="G80" s="68"/>
    </row>
    <row r="81" spans="1:7" ht="14.25" customHeight="1">
      <c r="A81" s="25" t="s">
        <v>75</v>
      </c>
      <c r="B81" s="68">
        <v>30780</v>
      </c>
      <c r="C81" s="68"/>
      <c r="D81" s="68"/>
      <c r="E81" s="68">
        <f>B81</f>
        <v>30780</v>
      </c>
      <c r="F81" s="69"/>
      <c r="G81" s="68">
        <f>E81+F81</f>
        <v>30780</v>
      </c>
    </row>
    <row r="82" spans="1:7" ht="14.25" customHeight="1">
      <c r="A82" s="25" t="s">
        <v>76</v>
      </c>
      <c r="B82" s="68"/>
      <c r="C82" s="68"/>
      <c r="D82" s="68"/>
      <c r="E82" s="68"/>
      <c r="F82" s="69"/>
      <c r="G82" s="68"/>
    </row>
    <row r="83" spans="1:7" ht="14.25" customHeight="1">
      <c r="A83" s="25" t="s">
        <v>77</v>
      </c>
      <c r="B83" s="68"/>
      <c r="C83" s="68"/>
      <c r="D83" s="68"/>
      <c r="E83" s="68"/>
      <c r="F83" s="69"/>
      <c r="G83" s="68"/>
    </row>
    <row r="84" spans="1:7" ht="14.25" customHeight="1">
      <c r="A84" s="32" t="s">
        <v>1</v>
      </c>
      <c r="B84" s="70">
        <f>SUM(B85:B93)</f>
        <v>40000000</v>
      </c>
      <c r="C84" s="70"/>
      <c r="D84" s="70"/>
      <c r="E84" s="70">
        <f>SUM(E85:E93)</f>
        <v>40000000</v>
      </c>
      <c r="F84" s="70">
        <f>SUM(F85:F93)</f>
        <v>-40000000</v>
      </c>
      <c r="G84" s="70">
        <f>SUM(G85:G93)</f>
        <v>0</v>
      </c>
    </row>
    <row r="85" spans="1:7" ht="14.25" customHeight="1">
      <c r="A85" s="25" t="s">
        <v>78</v>
      </c>
      <c r="B85" s="66"/>
      <c r="C85" s="66"/>
      <c r="D85" s="66"/>
      <c r="E85" s="66"/>
      <c r="F85" s="67"/>
      <c r="G85" s="66"/>
    </row>
    <row r="86" spans="1:7" ht="14.25" customHeight="1">
      <c r="A86" s="25" t="s">
        <v>79</v>
      </c>
      <c r="B86" s="68"/>
      <c r="C86" s="68"/>
      <c r="D86" s="68"/>
      <c r="E86" s="68"/>
      <c r="F86" s="69"/>
      <c r="G86" s="68"/>
    </row>
    <row r="87" spans="1:7" ht="14.25" customHeight="1">
      <c r="A87" s="25" t="s">
        <v>80</v>
      </c>
      <c r="B87" s="68"/>
      <c r="C87" s="68"/>
      <c r="D87" s="68"/>
      <c r="E87" s="68"/>
      <c r="F87" s="69"/>
      <c r="G87" s="68"/>
    </row>
    <row r="88" spans="1:7" ht="14.25" customHeight="1">
      <c r="A88" s="25" t="s">
        <v>299</v>
      </c>
      <c r="B88" s="68"/>
      <c r="C88" s="68"/>
      <c r="D88" s="68"/>
      <c r="E88" s="68"/>
      <c r="F88" s="69"/>
      <c r="G88" s="68"/>
    </row>
    <row r="89" spans="1:7" ht="14.25" customHeight="1">
      <c r="A89" s="25" t="s">
        <v>135</v>
      </c>
      <c r="B89" s="68">
        <v>40000000</v>
      </c>
      <c r="C89" s="68"/>
      <c r="D89" s="68"/>
      <c r="E89" s="68">
        <v>40000000</v>
      </c>
      <c r="F89" s="68">
        <v>-40000000</v>
      </c>
      <c r="G89" s="68"/>
    </row>
    <row r="90" spans="1:7" ht="14.25" customHeight="1">
      <c r="A90" s="25" t="s">
        <v>81</v>
      </c>
      <c r="B90" s="68"/>
      <c r="C90" s="68"/>
      <c r="D90" s="68"/>
      <c r="E90" s="68"/>
      <c r="F90" s="69"/>
      <c r="G90" s="68"/>
    </row>
    <row r="91" spans="1:7" ht="14.25" customHeight="1">
      <c r="A91" s="25" t="s">
        <v>82</v>
      </c>
      <c r="B91" s="68"/>
      <c r="C91" s="68"/>
      <c r="D91" s="68"/>
      <c r="E91" s="68"/>
      <c r="F91" s="69"/>
      <c r="G91" s="68"/>
    </row>
    <row r="92" spans="1:7" ht="14.25" customHeight="1">
      <c r="A92" s="25" t="s">
        <v>83</v>
      </c>
      <c r="B92" s="68"/>
      <c r="C92" s="68"/>
      <c r="D92" s="68"/>
      <c r="E92" s="68"/>
      <c r="F92" s="69"/>
      <c r="G92" s="68"/>
    </row>
    <row r="93" spans="1:7" ht="14.25" customHeight="1">
      <c r="A93" s="25" t="s">
        <v>84</v>
      </c>
      <c r="B93" s="68"/>
      <c r="C93" s="68"/>
      <c r="D93" s="68"/>
      <c r="E93" s="68"/>
      <c r="F93" s="69"/>
      <c r="G93" s="68"/>
    </row>
    <row r="94" spans="1:7" ht="14.25" customHeight="1">
      <c r="A94" s="5" t="s">
        <v>2</v>
      </c>
      <c r="B94" s="71">
        <f>B63+B84</f>
        <v>57023035</v>
      </c>
      <c r="C94" s="71"/>
      <c r="D94" s="71"/>
      <c r="E94" s="71">
        <f>E63+E84</f>
        <v>57023035</v>
      </c>
      <c r="F94" s="71">
        <f>F63+F84</f>
        <v>-45000000</v>
      </c>
      <c r="G94" s="71">
        <f>G63+G84</f>
        <v>12023035</v>
      </c>
    </row>
    <row r="95" spans="1:7" ht="14.25" customHeight="1">
      <c r="A95" s="28" t="s">
        <v>311</v>
      </c>
      <c r="B95" s="73">
        <v>152164600</v>
      </c>
      <c r="C95" s="73"/>
      <c r="D95" s="73"/>
      <c r="E95" s="73">
        <f>B95</f>
        <v>152164600</v>
      </c>
      <c r="F95" s="74"/>
      <c r="G95" s="73">
        <f>E95</f>
        <v>152164600</v>
      </c>
    </row>
    <row r="96" spans="1:7" ht="14.25" customHeight="1">
      <c r="A96" s="2" t="s">
        <v>312</v>
      </c>
      <c r="B96" s="68">
        <v>107294188</v>
      </c>
      <c r="C96" s="68"/>
      <c r="D96" s="68"/>
      <c r="E96" s="68">
        <f>B96</f>
        <v>107294188</v>
      </c>
      <c r="F96" s="69"/>
      <c r="G96" s="68">
        <f>E96</f>
        <v>107294188</v>
      </c>
    </row>
    <row r="97" spans="1:7" ht="14.25" customHeight="1">
      <c r="A97" s="2" t="s">
        <v>313</v>
      </c>
      <c r="B97" s="68">
        <v>121230832</v>
      </c>
      <c r="C97" s="68"/>
      <c r="D97" s="68"/>
      <c r="E97" s="68">
        <f>B97</f>
        <v>121230832</v>
      </c>
      <c r="F97" s="69"/>
      <c r="G97" s="68">
        <f>E97</f>
        <v>121230832</v>
      </c>
    </row>
    <row r="98" spans="1:7" ht="14.25" customHeight="1">
      <c r="A98" s="2" t="s">
        <v>140</v>
      </c>
      <c r="B98" s="68">
        <v>256723222</v>
      </c>
      <c r="C98" s="68"/>
      <c r="D98" s="68"/>
      <c r="E98" s="68">
        <f>B98</f>
        <v>256723222</v>
      </c>
      <c r="F98" s="69"/>
      <c r="G98" s="68">
        <f>E98</f>
        <v>256723222</v>
      </c>
    </row>
    <row r="99" spans="1:7" ht="14.25" customHeight="1">
      <c r="A99" s="2" t="s">
        <v>296</v>
      </c>
      <c r="B99" s="75">
        <v>-6305665</v>
      </c>
      <c r="C99" s="68"/>
      <c r="D99" s="68"/>
      <c r="E99" s="68">
        <f>B99</f>
        <v>-6305665</v>
      </c>
      <c r="F99" s="76"/>
      <c r="G99" s="68">
        <f>E99</f>
        <v>-6305665</v>
      </c>
    </row>
    <row r="100" spans="1:7" ht="14.25" customHeight="1">
      <c r="A100" s="2"/>
      <c r="B100" s="68"/>
      <c r="C100" s="68"/>
      <c r="D100" s="68"/>
      <c r="E100" s="68"/>
      <c r="F100" s="69"/>
      <c r="G100" s="68"/>
    </row>
    <row r="101" spans="1:7" ht="14.25" customHeight="1">
      <c r="A101" s="31" t="s">
        <v>3</v>
      </c>
      <c r="B101" s="71">
        <f>SUM(B95:B98)</f>
        <v>637412842</v>
      </c>
      <c r="C101" s="71"/>
      <c r="D101" s="71"/>
      <c r="E101" s="71">
        <f>SUM(E95:E98)</f>
        <v>637412842</v>
      </c>
      <c r="F101" s="71">
        <f>SUM(F95:F98)</f>
        <v>0</v>
      </c>
      <c r="G101" s="71">
        <f>SUM(G95:G98)</f>
        <v>637412842</v>
      </c>
    </row>
    <row r="102" spans="1:7" ht="14.25" customHeight="1">
      <c r="A102" s="5" t="s">
        <v>4</v>
      </c>
      <c r="B102" s="71">
        <f>B94+B101</f>
        <v>694435877</v>
      </c>
      <c r="C102" s="71"/>
      <c r="D102" s="71"/>
      <c r="E102" s="71">
        <f>E94+E101</f>
        <v>694435877</v>
      </c>
      <c r="F102" s="71">
        <f>F94+F101</f>
        <v>-45000000</v>
      </c>
      <c r="G102" s="71">
        <f>G94+G101</f>
        <v>649435877</v>
      </c>
    </row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password="FAF1" sheet="1" formatCells="0" formatColumns="0" formatRows="0" insertColumns="0" insertRows="0" insertHyperlinks="0" deleteColumns="0" deleteRows="0" sort="0" autoFilter="0" pivotTables="0"/>
  <mergeCells count="9">
    <mergeCell ref="F7:F8"/>
    <mergeCell ref="G7:G8"/>
    <mergeCell ref="A3:G3"/>
    <mergeCell ref="A7:A8"/>
    <mergeCell ref="B7:B8"/>
    <mergeCell ref="C7:C8"/>
    <mergeCell ref="D7:D8"/>
    <mergeCell ref="E7:E8"/>
    <mergeCell ref="A5:G5"/>
  </mergeCells>
  <printOptions horizontalCentered="1"/>
  <pageMargins left="0" right="0" top="0.3937007874015748" bottom="0.3937007874015748" header="0" footer="0"/>
  <pageSetup firstPageNumber="23" useFirstPageNumber="1" horizontalDpi="300" verticalDpi="300" orientation="portrait" paperSize="9" scale="93" r:id="rId3"/>
  <headerFooter scaleWithDoc="0">
    <oddFooter>&amp;C&amp;P</oddFooter>
  </headerFooter>
  <rowBreaks count="1" manualBreakCount="1">
    <brk id="62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N6"/>
  <sheetViews>
    <sheetView zoomScalePageLayoutView="0" workbookViewId="0" topLeftCell="A1">
      <selection activeCell="K3" sqref="K3"/>
    </sheetView>
  </sheetViews>
  <sheetFormatPr defaultColWidth="9.375" defaultRowHeight="13.5"/>
  <cols>
    <col min="1" max="16384" width="9.375" style="51" customWidth="1"/>
  </cols>
  <sheetData>
    <row r="1" spans="2:14" ht="13.5">
      <c r="B1" s="47" t="s">
        <v>372</v>
      </c>
      <c r="C1" s="47" t="s">
        <v>373</v>
      </c>
      <c r="D1" s="48" t="s">
        <v>374</v>
      </c>
      <c r="E1" s="48" t="s">
        <v>375</v>
      </c>
      <c r="F1" s="49" t="s">
        <v>376</v>
      </c>
      <c r="G1" s="49" t="s">
        <v>377</v>
      </c>
      <c r="H1" s="50" t="s">
        <v>367</v>
      </c>
      <c r="I1" s="50" t="s">
        <v>368</v>
      </c>
      <c r="J1" s="48" t="s">
        <v>369</v>
      </c>
      <c r="K1" s="48" t="s">
        <v>370</v>
      </c>
      <c r="M1" s="52" t="s">
        <v>371</v>
      </c>
      <c r="N1" s="53"/>
    </row>
    <row r="2" spans="2:14" s="55" customFormat="1" ht="13.5">
      <c r="B2" s="54">
        <f>'【様式1－1】資金収支'!E65</f>
        <v>160614336</v>
      </c>
      <c r="C2" s="54">
        <f>'【様式1－2】資金収支'!I70</f>
        <v>160614336</v>
      </c>
      <c r="D2" s="54">
        <f>'【様式2－1】事業活動'!D71</f>
        <v>256723222</v>
      </c>
      <c r="E2" s="54">
        <f>'【様式2－2】事業活動'!I79</f>
        <v>256723222</v>
      </c>
      <c r="F2" s="54">
        <f>'【様式3－1】貸借'!B9</f>
        <v>169007371</v>
      </c>
      <c r="G2" s="54">
        <v>0</v>
      </c>
      <c r="H2" s="54">
        <f>'【様式3－1】貸借'!F9</f>
        <v>12023035</v>
      </c>
      <c r="I2" s="54">
        <f>'【様式3－1】貸借'!F15</f>
        <v>3630000</v>
      </c>
      <c r="J2" s="54">
        <f>'【様式3－1】貸借'!F49</f>
        <v>256723222</v>
      </c>
      <c r="K2" s="54">
        <f>'【様式3－2】貸借'!G98</f>
        <v>256723222</v>
      </c>
      <c r="M2" s="206">
        <f>(F2-G2)-(H2-I2)</f>
        <v>160614336</v>
      </c>
      <c r="N2" s="207"/>
    </row>
    <row r="4" spans="2:4" ht="13.5">
      <c r="B4" s="56" t="s">
        <v>366</v>
      </c>
      <c r="C4" s="57"/>
      <c r="D4" s="58" t="s">
        <v>378</v>
      </c>
    </row>
    <row r="5" spans="2:4" ht="13.5">
      <c r="B5" s="56" t="s">
        <v>379</v>
      </c>
      <c r="C5" s="57"/>
      <c r="D5" s="58" t="s">
        <v>380</v>
      </c>
    </row>
    <row r="6" spans="2:4" ht="13.5">
      <c r="B6" s="56" t="s">
        <v>381</v>
      </c>
      <c r="C6" s="57"/>
      <c r="D6" s="58" t="s">
        <v>380</v>
      </c>
    </row>
  </sheetData>
  <sheetProtection/>
  <mergeCells count="1">
    <mergeCell ref="M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明治安田生活福祉研究所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Y.Takahashi</dc:creator>
  <cp:keywords/>
  <dc:description/>
  <cp:lastModifiedBy>nakama</cp:lastModifiedBy>
  <cp:lastPrinted>2015-07-01T06:30:58Z</cp:lastPrinted>
  <dcterms:created xsi:type="dcterms:W3CDTF">2008-06-06T01:55:09Z</dcterms:created>
  <dcterms:modified xsi:type="dcterms:W3CDTF">2015-08-06T02:10:09Z</dcterms:modified>
  <cp:category/>
  <cp:version/>
  <cp:contentType/>
  <cp:contentStatus/>
</cp:coreProperties>
</file>