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2001894\Desktop\"/>
    </mc:Choice>
  </mc:AlternateContent>
  <xr:revisionPtr revIDLastSave="0" documentId="13_ncr:1_{AA4359E0-437E-43D0-ACDD-514F1C69E4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届出書レイアウト" sheetId="3" r:id="rId1"/>
    <sheet name="入力用" sheetId="1" r:id="rId2"/>
  </sheets>
  <definedNames>
    <definedName name="_xlnm.Print_Area" localSheetId="0">届出書レイアウト!$A$1:$AD$27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3" l="1"/>
  <c r="N24" i="3"/>
  <c r="K24" i="3"/>
  <c r="J24" i="3"/>
  <c r="G24" i="3"/>
  <c r="F24" i="3"/>
  <c r="E24" i="3"/>
  <c r="D23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D20" i="3"/>
  <c r="Q19" i="3"/>
  <c r="P19" i="3"/>
  <c r="O19" i="3"/>
  <c r="N19" i="3"/>
  <c r="M19" i="3"/>
  <c r="L19" i="3"/>
  <c r="K19" i="3"/>
  <c r="D18" i="3"/>
  <c r="D16" i="3"/>
  <c r="M15" i="3"/>
  <c r="L15" i="3"/>
  <c r="K15" i="3"/>
  <c r="J15" i="3"/>
  <c r="I15" i="3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D13" i="3"/>
  <c r="R12" i="3"/>
  <c r="Q12" i="3"/>
  <c r="P12" i="3"/>
  <c r="O12" i="3"/>
  <c r="N12" i="3"/>
  <c r="M12" i="3"/>
  <c r="L12" i="3"/>
  <c r="K12" i="3"/>
  <c r="D11" i="3"/>
  <c r="D10" i="3"/>
  <c r="D8" i="3"/>
  <c r="D7" i="3"/>
  <c r="AD6" i="3"/>
  <c r="AC6" i="3"/>
  <c r="AB6" i="3"/>
  <c r="AA6" i="3"/>
  <c r="Z6" i="3"/>
  <c r="Y6" i="3"/>
  <c r="X6" i="3"/>
  <c r="W6" i="3"/>
  <c r="V6" i="3"/>
  <c r="U6" i="3"/>
  <c r="T6" i="3"/>
  <c r="S6" i="3"/>
  <c r="M6" i="3"/>
  <c r="L6" i="3"/>
  <c r="K6" i="3"/>
  <c r="J6" i="3"/>
  <c r="I6" i="3"/>
  <c r="H6" i="3"/>
  <c r="G6" i="3"/>
  <c r="F6" i="3"/>
  <c r="E6" i="3"/>
  <c r="D6" i="3" s="1"/>
  <c r="D4" i="3"/>
  <c r="AC3" i="3"/>
  <c r="AB3" i="3"/>
  <c r="Z3" i="3"/>
  <c r="Y3" i="3"/>
  <c r="W3" i="3"/>
  <c r="V3" i="3"/>
  <c r="U3" i="3"/>
</calcChain>
</file>

<file path=xl/sharedStrings.xml><?xml version="1.0" encoding="utf-8"?>
<sst xmlns="http://schemas.openxmlformats.org/spreadsheetml/2006/main" count="70" uniqueCount="64">
  <si>
    <t>介護予防支援を受託する
事業所の情報</t>
    <rPh sb="0" eb="2">
      <t>かいご</t>
    </rPh>
    <rPh sb="2" eb="4">
      <t>よぼう</t>
    </rPh>
    <rPh sb="4" eb="6">
      <t>しえん</t>
    </rPh>
    <rPh sb="7" eb="9">
      <t>じゅたく</t>
    </rPh>
    <rPh sb="12" eb="15">
      <t>じぎょうしょ</t>
    </rPh>
    <rPh sb="16" eb="18">
      <t>じょうほう</t>
    </rPh>
    <phoneticPr fontId="1" type="Hiragana"/>
  </si>
  <si>
    <t>届出の情報</t>
    <rPh sb="0" eb="2">
      <t>トドケデ</t>
    </rPh>
    <rPh sb="3" eb="5">
      <t>ジョウホウ</t>
    </rPh>
    <phoneticPr fontId="1"/>
  </si>
  <si>
    <t>個人番号</t>
  </si>
  <si>
    <t>居宅サービス・介護予防サービス計画　新規作成依頼・事業者変更　届出書</t>
    <rPh sb="0" eb="2">
      <t>きょたく</t>
    </rPh>
    <rPh sb="7" eb="9">
      <t>かいご</t>
    </rPh>
    <rPh sb="9" eb="11">
      <t>よぼう</t>
    </rPh>
    <rPh sb="15" eb="17">
      <t>けいかく</t>
    </rPh>
    <rPh sb="18" eb="20">
      <t>しんき</t>
    </rPh>
    <rPh sb="20" eb="22">
      <t>さくせい</t>
    </rPh>
    <rPh sb="22" eb="24">
      <t>いらい</t>
    </rPh>
    <rPh sb="25" eb="28">
      <t>じぎょうしゃ</t>
    </rPh>
    <rPh sb="28" eb="30">
      <t>へんこう</t>
    </rPh>
    <rPh sb="31" eb="33">
      <t>とどけで</t>
    </rPh>
    <rPh sb="33" eb="34">
      <t>しょ</t>
    </rPh>
    <phoneticPr fontId="1" type="Hiragana"/>
  </si>
  <si>
    <t>居宅介護支援事業所の電話番号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でんわ</t>
    </rPh>
    <rPh sb="12" eb="14">
      <t>ばんごう</t>
    </rPh>
    <phoneticPr fontId="1" type="Hiragana"/>
  </si>
  <si>
    <t>事業所の情報</t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</si>
  <si>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</si>
  <si>
    <t>居宅介護・介護予防支援事業所名</t>
  </si>
  <si>
    <t>郵便番号</t>
    <rPh sb="0" eb="2">
      <t>ゆうびん</t>
    </rPh>
    <rPh sb="2" eb="4">
      <t>ばんごう</t>
    </rPh>
    <phoneticPr fontId="1" type="Hiragana"/>
  </si>
  <si>
    <t>居宅介護支援事業所名</t>
    <rPh sb="4" eb="6">
      <t>シエン</t>
    </rPh>
    <rPh sb="6" eb="9">
      <t>ジギョウショ</t>
    </rPh>
    <rPh sb="9" eb="10">
      <t>メイ</t>
    </rPh>
    <phoneticPr fontId="1"/>
  </si>
  <si>
    <t>年</t>
    <rPh sb="0" eb="1">
      <t>ねん</t>
    </rPh>
    <phoneticPr fontId="1" type="Hiragana"/>
  </si>
  <si>
    <t>居宅介護支援事業所名</t>
    <rPh sb="0" eb="2">
      <t>きょたく</t>
    </rPh>
    <rPh sb="2" eb="4">
      <t>かいご</t>
    </rPh>
    <rPh sb="4" eb="6">
      <t>しえん</t>
    </rPh>
    <rPh sb="6" eb="9">
      <t>じぎょうしょ</t>
    </rPh>
    <rPh sb="9" eb="10">
      <t>めい</t>
    </rPh>
    <phoneticPr fontId="1" type="Hiragana"/>
  </si>
  <si>
    <t>ラベル</t>
  </si>
  <si>
    <t>被保険者番号（半角10桁）</t>
  </si>
  <si>
    <t>フリガナ</t>
  </si>
  <si>
    <t>被保険者氏名（漢字）</t>
  </si>
  <si>
    <t>事業所の種別</t>
  </si>
  <si>
    <t>被保険者氏名（フリガナ）</t>
  </si>
  <si>
    <t>日</t>
    <rPh sb="0" eb="1">
      <t>にち</t>
    </rPh>
    <phoneticPr fontId="1" type="Hiragana"/>
  </si>
  <si>
    <t>事業所の種別
（居宅介護支援事業所／
介護予防支援事業所）</t>
    <rPh sb="0" eb="3">
      <t>じぎょうしょ</t>
    </rPh>
    <rPh sb="4" eb="6">
      <t>しゅべつ</t>
    </rPh>
    <rPh sb="8" eb="10">
      <t>きょたく</t>
    </rPh>
    <rPh sb="10" eb="12">
      <t>かいご</t>
    </rPh>
    <rPh sb="12" eb="14">
      <t>しえん</t>
    </rPh>
    <rPh sb="14" eb="17">
      <t>じぎょうしょ</t>
    </rPh>
    <rPh sb="19" eb="21">
      <t>かいご</t>
    </rPh>
    <rPh sb="21" eb="23">
      <t>よぼう</t>
    </rPh>
    <rPh sb="23" eb="25">
      <t>しえん</t>
    </rPh>
    <rPh sb="25" eb="28">
      <t>じぎょうしょ</t>
    </rPh>
    <phoneticPr fontId="1" type="Hiragana"/>
  </si>
  <si>
    <t>事業所の電話番号</t>
  </si>
  <si>
    <t>被保険者氏名</t>
    <rPh sb="0" eb="4">
      <t>ひほけんしゃ</t>
    </rPh>
    <rPh sb="4" eb="6">
      <t>しめい</t>
    </rPh>
    <phoneticPr fontId="1" type="Hiragana"/>
  </si>
  <si>
    <t>担当者（ケアマネジャー）の氏名</t>
  </si>
  <si>
    <t>事業所番号</t>
  </si>
  <si>
    <t>区分</t>
  </si>
  <si>
    <t>介護予防支援を受託する居宅介護支援事業所名</t>
  </si>
  <si>
    <t>被保険者番号</t>
    <rPh sb="0" eb="4">
      <t>ひほけんしゃ</t>
    </rPh>
    <rPh sb="4" eb="6">
      <t>ばんごう</t>
    </rPh>
    <phoneticPr fontId="1" type="Hiragana"/>
  </si>
  <si>
    <t>事業所を変更する事由</t>
  </si>
  <si>
    <t>被保険者の情報</t>
    <rPh sb="0" eb="4">
      <t>ヒホケンシャ</t>
    </rPh>
    <rPh sb="5" eb="7">
      <t>ジョウホウ</t>
    </rPh>
    <phoneticPr fontId="1"/>
  </si>
  <si>
    <t>変更の情報</t>
    <rPh sb="0" eb="2">
      <t>へんこう</t>
    </rPh>
    <rPh sb="3" eb="5">
      <t>じょうほう</t>
    </rPh>
    <phoneticPr fontId="1" type="Hiragana"/>
  </si>
  <si>
    <t>被保険者の情報</t>
    <rPh sb="0" eb="4">
      <t>ひほけんしゃ</t>
    </rPh>
    <rPh sb="5" eb="7">
      <t>じょうほう</t>
    </rPh>
    <phoneticPr fontId="1" type="Hiragana"/>
  </si>
  <si>
    <t>居宅サービス・介護予防サービス計画の作成を依頼（変更）する居宅介護支援事業者・介護予防支援事業者が居宅介護・介護予防支援の提供にあたり、被保険者の状況を把握する必要がある時は、要介護認定・要支援認定に係る調査内容、介護認定審査会による判定結果・意見及び主治医意見書を当該居宅介護・介護予防支援事業者に必要な範囲で提示することに同意します。</t>
    <rPh sb="0" eb="2">
      <t>きょたく</t>
    </rPh>
    <rPh sb="7" eb="9">
      <t>かいご</t>
    </rPh>
    <rPh sb="9" eb="11">
      <t>よぼう</t>
    </rPh>
    <rPh sb="21" eb="23">
      <t>いらい</t>
    </rPh>
    <rPh sb="24" eb="26">
      <t>へんこう</t>
    </rPh>
    <rPh sb="29" eb="31">
      <t>きょたく</t>
    </rPh>
    <rPh sb="31" eb="33">
      <t>かいご</t>
    </rPh>
    <rPh sb="33" eb="35">
      <t>しえん</t>
    </rPh>
    <rPh sb="35" eb="38">
      <t>じぎょうしゃ</t>
    </rPh>
    <rPh sb="39" eb="41">
      <t>かいご</t>
    </rPh>
    <rPh sb="41" eb="43">
      <t>よぼう</t>
    </rPh>
    <rPh sb="43" eb="45">
      <t>しえん</t>
    </rPh>
    <rPh sb="45" eb="48">
      <t>じぎょうしゃ</t>
    </rPh>
    <rPh sb="49" eb="51">
      <t>きょたく</t>
    </rPh>
    <rPh sb="51" eb="53">
      <t>かいご</t>
    </rPh>
    <rPh sb="54" eb="56">
      <t>かいご</t>
    </rPh>
    <rPh sb="56" eb="58">
      <t>よぼう</t>
    </rPh>
    <rPh sb="58" eb="60">
      <t>しえん</t>
    </rPh>
    <rPh sb="61" eb="63">
      <t>ていきょう</t>
    </rPh>
    <rPh sb="68" eb="72">
      <t>ひほけんしゃ</t>
    </rPh>
    <rPh sb="73" eb="75">
      <t>じょうきょう</t>
    </rPh>
    <rPh sb="76" eb="78">
      <t>はあく</t>
    </rPh>
    <rPh sb="80" eb="82">
      <t>ひつよう</t>
    </rPh>
    <rPh sb="85" eb="86">
      <t>とき</t>
    </rPh>
    <rPh sb="88" eb="91">
      <t>ようかいご</t>
    </rPh>
    <rPh sb="91" eb="93">
      <t>にんてい</t>
    </rPh>
    <rPh sb="94" eb="97">
      <t>ようしえん</t>
    </rPh>
    <rPh sb="97" eb="99">
      <t>にんてい</t>
    </rPh>
    <rPh sb="100" eb="101">
      <t>かか</t>
    </rPh>
    <rPh sb="102" eb="104">
      <t>ちょうさ</t>
    </rPh>
    <rPh sb="104" eb="106">
      <t>ないよう</t>
    </rPh>
    <rPh sb="107" eb="109">
      <t>かいご</t>
    </rPh>
    <rPh sb="109" eb="111">
      <t>にんてい</t>
    </rPh>
    <rPh sb="111" eb="114">
      <t>しんさかい</t>
    </rPh>
    <rPh sb="117" eb="119">
      <t>はんてい</t>
    </rPh>
    <rPh sb="119" eb="121">
      <t>けっか</t>
    </rPh>
    <rPh sb="122" eb="124">
      <t>いけん</t>
    </rPh>
    <rPh sb="124" eb="125">
      <t>およ</t>
    </rPh>
    <rPh sb="126" eb="129">
      <t>しゅじい</t>
    </rPh>
    <rPh sb="129" eb="132">
      <t>いけんしょ</t>
    </rPh>
    <rPh sb="133" eb="135">
      <t>とうがい</t>
    </rPh>
    <rPh sb="135" eb="137">
      <t>きょたく</t>
    </rPh>
    <rPh sb="137" eb="139">
      <t>かいご</t>
    </rPh>
    <rPh sb="140" eb="142">
      <t>かいご</t>
    </rPh>
    <rPh sb="142" eb="144">
      <t>よぼう</t>
    </rPh>
    <rPh sb="144" eb="146">
      <t>しえん</t>
    </rPh>
    <rPh sb="146" eb="149">
      <t>じぎょうしゃ</t>
    </rPh>
    <rPh sb="150" eb="152">
      <t>ひつよう</t>
    </rPh>
    <rPh sb="153" eb="155">
      <t>はんい</t>
    </rPh>
    <rPh sb="156" eb="158">
      <t>ていじ</t>
    </rPh>
    <rPh sb="163" eb="165">
      <t>どうい</t>
    </rPh>
    <phoneticPr fontId="1" type="Hiragana"/>
  </si>
  <si>
    <t>パラメータ</t>
  </si>
  <si>
    <t>中間市長　様</t>
    <rPh sb="0" eb="2">
      <t>なかま</t>
    </rPh>
    <rPh sb="2" eb="4">
      <t>しちょう</t>
    </rPh>
    <rPh sb="5" eb="6">
      <t>さま</t>
    </rPh>
    <phoneticPr fontId="1" type="Hiragana"/>
  </si>
  <si>
    <t>事業所の住所</t>
    <rPh sb="0" eb="3">
      <t>じぎょうしょ</t>
    </rPh>
    <rPh sb="4" eb="6">
      <t>じゅうしょ</t>
    </rPh>
    <phoneticPr fontId="1" type="Hiragana"/>
  </si>
  <si>
    <t>本人同意</t>
    <rPh sb="0" eb="2">
      <t>ほんにん</t>
    </rPh>
    <rPh sb="2" eb="4">
      <t>どうい</t>
    </rPh>
    <phoneticPr fontId="1" type="Hiragana"/>
  </si>
  <si>
    <t>月</t>
    <rPh sb="0" eb="1">
      <t>がつ</t>
    </rPh>
    <phoneticPr fontId="1" type="Hiragana"/>
  </si>
  <si>
    <t>次のとおり届出します。</t>
    <rPh sb="0" eb="1">
      <t>つぎ</t>
    </rPh>
    <rPh sb="5" eb="7">
      <t>とどけで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</si>
  <si>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</si>
  <si>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事業所の電話番号</t>
    <rPh sb="0" eb="3">
      <t>じぎょうしょ</t>
    </rPh>
    <rPh sb="4" eb="6">
      <t>でんわ</t>
    </rPh>
    <rPh sb="6" eb="8">
      <t>ばんごう</t>
    </rPh>
    <phoneticPr fontId="1" type="Hiragana"/>
  </si>
  <si>
    <t>居宅介護支援事業所の住所</t>
    <rPh sb="0" eb="2">
      <t>きょたく</t>
    </rPh>
    <rPh sb="2" eb="4">
      <t>かいご</t>
    </rPh>
    <rPh sb="4" eb="6">
      <t>しえん</t>
    </rPh>
    <rPh sb="6" eb="9">
      <t>じぎょうしょ</t>
    </rPh>
    <rPh sb="10" eb="12">
      <t>じゅうしょ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</si>
  <si>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</si>
  <si>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事業所の住所</t>
    <rPh sb="4" eb="6">
      <t>ジュウショ</t>
    </rPh>
    <phoneticPr fontId="1"/>
  </si>
  <si>
    <t>担当者（ケアマネジャー）の氏名</t>
    <rPh sb="0" eb="3">
      <t>たんとうしゃ</t>
    </rPh>
    <rPh sb="13" eb="15">
      <t>しめい</t>
    </rPh>
    <phoneticPr fontId="1" type="Hiragana"/>
  </si>
  <si>
    <t>事業所を変更する年月日</t>
    <rPh sb="0" eb="3">
      <t>じぎょうしょ</t>
    </rPh>
    <rPh sb="4" eb="6">
      <t>へんこう</t>
    </rPh>
    <rPh sb="8" eb="11">
      <t>ねんがっぴ</t>
    </rPh>
    <phoneticPr fontId="1" type="Hiragana"/>
  </si>
  <si>
    <t>事業所の情報</t>
    <rPh sb="0" eb="3">
      <t>じぎょうしょ</t>
    </rPh>
    <rPh sb="4" eb="6">
      <t>じょうほう</t>
    </rPh>
    <phoneticPr fontId="1" type="Hiragana"/>
  </si>
  <si>
    <t>届出年月日</t>
    <rPh sb="0" eb="2">
      <t>とどけで</t>
    </rPh>
    <rPh sb="2" eb="5">
      <t>ねんがっぴ</t>
    </rPh>
    <phoneticPr fontId="1" type="Hiragana"/>
  </si>
  <si>
    <t>　　同意する</t>
    <rPh sb="2" eb="4">
      <t>どうい</t>
    </rPh>
    <phoneticPr fontId="1" type="Hiragana"/>
  </si>
  <si>
    <t>本人同意</t>
    <rPh sb="0" eb="2">
      <t>ホンニン</t>
    </rPh>
    <rPh sb="2" eb="4">
      <t>ドウイ</t>
    </rPh>
    <phoneticPr fontId="1"/>
  </si>
  <si>
    <t>届出年月日</t>
    <rPh sb="0" eb="2">
      <t>トドケデ</t>
    </rPh>
    <rPh sb="2" eb="5">
      <t>ネンガッピ</t>
    </rPh>
    <phoneticPr fontId="1"/>
  </si>
  <si>
    <t>区分</t>
    <rPh sb="0" eb="2">
      <t>くぶん</t>
    </rPh>
    <phoneticPr fontId="1" type="Hiragana"/>
  </si>
  <si>
    <t>個人番号（マイナンバー）（半角12桁）</t>
  </si>
  <si>
    <t>郵便番号※ハイフンなしで入力</t>
  </si>
  <si>
    <t>事業所の住所</t>
    <rPh sb="0" eb="3">
      <t>ジギョウショ</t>
    </rPh>
    <rPh sb="4" eb="6">
      <t>ジュウショ</t>
    </rPh>
    <phoneticPr fontId="1"/>
  </si>
  <si>
    <t>変更の情報</t>
    <rPh sb="0" eb="2">
      <t>ヘンコウ</t>
    </rPh>
    <rPh sb="3" eb="5">
      <t>ジョウホウ</t>
    </rPh>
    <phoneticPr fontId="1"/>
  </si>
  <si>
    <t>事業所を変更する年月日</t>
  </si>
  <si>
    <t>種別</t>
    <rPh sb="0" eb="2">
      <t>シュベツ</t>
    </rPh>
    <phoneticPr fontId="1"/>
  </si>
  <si>
    <t>介護予防支援事業所</t>
  </si>
  <si>
    <t>中間市地域包括支援センター</t>
    <rPh sb="0" eb="3">
      <t>ナカマシ</t>
    </rPh>
    <rPh sb="3" eb="7">
      <t>チイキホウカツ</t>
    </rPh>
    <rPh sb="7" eb="9">
      <t>シエン</t>
    </rPh>
    <phoneticPr fontId="1"/>
  </si>
  <si>
    <t>8098501</t>
    <phoneticPr fontId="1"/>
  </si>
  <si>
    <t>福岡県中間市中間一丁目１番１号</t>
    <rPh sb="0" eb="3">
      <t>フクオカケン</t>
    </rPh>
    <rPh sb="3" eb="6">
      <t>ナカマシ</t>
    </rPh>
    <rPh sb="6" eb="8">
      <t>ナカマ</t>
    </rPh>
    <rPh sb="8" eb="11">
      <t>イッチョウメ</t>
    </rPh>
    <rPh sb="12" eb="13">
      <t>バン</t>
    </rPh>
    <rPh sb="14" eb="15">
      <t>ゴウ</t>
    </rPh>
    <phoneticPr fontId="1"/>
  </si>
  <si>
    <t>093-245-7716</t>
    <phoneticPr fontId="1"/>
  </si>
  <si>
    <t>4002800011</t>
    <phoneticPr fontId="1"/>
  </si>
  <si>
    <t>介護予防事業所名</t>
    <rPh sb="0" eb="2">
      <t>かいご</t>
    </rPh>
    <rPh sb="2" eb="4">
      <t>よぼう</t>
    </rPh>
    <rPh sb="4" eb="6">
      <t>じぎょう</t>
    </rPh>
    <rPh sb="6" eb="7">
      <t>しょ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</si>
</sst>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6"/>
      <color theme="1"/>
      <name val="メイリオ"/>
      <family val="3"/>
    </font>
    <font>
      <sz val="8"/>
      <color theme="1"/>
      <name val="メイリオ"/>
      <family val="3"/>
    </font>
    <font>
      <sz val="5"/>
      <color theme="1"/>
      <name val="メイリオ"/>
      <family val="3"/>
    </font>
    <font>
      <b/>
      <sz val="14"/>
      <color theme="1"/>
      <name val="メイリオ"/>
      <family val="3"/>
    </font>
    <font>
      <sz val="7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b/>
      <sz val="10"/>
      <color theme="1"/>
      <name val="メイリオ"/>
      <family val="3"/>
    </font>
    <font>
      <sz val="10"/>
      <color theme="1"/>
      <name val="メイリオ"/>
      <family val="3"/>
    </font>
    <font>
      <sz val="10"/>
      <color theme="0"/>
      <name val="メイリオ"/>
      <family val="3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 vertical="center"/>
    </xf>
    <xf numFmtId="0" fontId="2" fillId="0" borderId="3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Continuous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49" fontId="2" fillId="0" borderId="11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7" fillId="0" borderId="3" xfId="1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 wrapText="1"/>
    </xf>
    <xf numFmtId="0" fontId="3" fillId="0" borderId="7" xfId="0" applyFont="1" applyFill="1" applyBorder="1" applyAlignment="1">
      <alignment vertical="center"/>
    </xf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57" fontId="11" fillId="0" borderId="18" xfId="0" applyNumberFormat="1" applyFont="1" applyFill="1" applyBorder="1" applyAlignment="1">
      <alignment horizontal="left" vertical="center" wrapText="1"/>
    </xf>
    <xf numFmtId="49" fontId="11" fillId="0" borderId="18" xfId="0" quotePrefix="1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textRotation="255" shrinkToFit="1"/>
    </xf>
    <xf numFmtId="0" fontId="3" fillId="0" borderId="2" xfId="0" applyFont="1" applyFill="1" applyBorder="1" applyAlignment="1">
      <alignment vertical="center" textRotation="255" shrinkToFi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 wrapText="1" shrinkToFit="1"/>
    </xf>
    <xf numFmtId="0" fontId="2" fillId="0" borderId="2" xfId="0" applyFont="1" applyFill="1" applyBorder="1" applyAlignment="1">
      <alignment vertical="center" textRotation="255" shrinkToFit="1"/>
    </xf>
    <xf numFmtId="0" fontId="2" fillId="0" borderId="4" xfId="0" applyFont="1" applyFill="1" applyBorder="1" applyAlignment="1">
      <alignment vertical="center" textRotation="255" shrinkToFit="1"/>
    </xf>
    <xf numFmtId="0" fontId="3" fillId="0" borderId="4" xfId="0" applyFont="1" applyFill="1" applyBorder="1" applyAlignment="1">
      <alignment vertical="center" textRotation="255" shrinkToFit="1"/>
    </xf>
    <xf numFmtId="0" fontId="3" fillId="0" borderId="2" xfId="0" applyFont="1" applyFill="1" applyBorder="1" applyAlignment="1">
      <alignment vertical="center" textRotation="255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入力用!$C$22" lockText="1" noThreeD="1"/>
</file>

<file path=xl/ctrlProps/ctrlProp2.xml><?xml version="1.0" encoding="utf-8"?>
<formControlPr xmlns="http://schemas.microsoft.com/office/spreadsheetml/2009/9/main" objectType="CheckBox" fmlaLink="$C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9525</xdr:rowOff>
        </xdr:from>
        <xdr:to>
          <xdr:col>2</xdr:col>
          <xdr:colOff>323850</xdr:colOff>
          <xdr:row>26</xdr:row>
          <xdr:rowOff>228600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676275</xdr:colOff>
          <xdr:row>21</xdr:row>
          <xdr:rowOff>209550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7"/>
  <sheetViews>
    <sheetView tabSelected="1" zoomScale="115" zoomScaleNormal="115" zoomScaleSheetLayoutView="130" workbookViewId="0">
      <selection activeCell="C11" sqref="C11"/>
    </sheetView>
  </sheetViews>
  <sheetFormatPr defaultRowHeight="39.950000000000003" customHeight="1" x14ac:dyDescent="0.4"/>
  <cols>
    <col min="1" max="1" width="3.875" style="1" customWidth="1"/>
    <col min="2" max="2" width="3.125" style="1" customWidth="1"/>
    <col min="3" max="3" width="20.25" style="1" customWidth="1"/>
    <col min="4" max="17" width="2.25" style="1" customWidth="1"/>
    <col min="18" max="18" width="1.375" style="1" customWidth="1"/>
    <col min="19" max="30" width="2.25" style="1" customWidth="1"/>
    <col min="31" max="254" width="6.625" style="1" customWidth="1"/>
    <col min="255" max="16380" width="6.625" customWidth="1"/>
    <col min="16381" max="16381" width="9" customWidth="1"/>
  </cols>
  <sheetData>
    <row r="1" spans="1:16381" s="2" customFormat="1" ht="90" customHeight="1" x14ac:dyDescent="0.4">
      <c r="A1" s="4"/>
      <c r="B1" s="8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6381" ht="12.95" customHeight="1" x14ac:dyDescent="0.4">
      <c r="B2" s="2" t="s">
        <v>33</v>
      </c>
    </row>
    <row r="3" spans="1:16381" ht="12.95" customHeight="1" x14ac:dyDescent="0.4">
      <c r="B3" s="2" t="s">
        <v>37</v>
      </c>
      <c r="Q3" s="2" t="s">
        <v>46</v>
      </c>
      <c r="U3" s="43" t="str">
        <f>IF(入力用!C4="","",TEXT(入力用!C4,"g"))</f>
        <v/>
      </c>
      <c r="V3" s="43" t="str">
        <f>IF(入力用!C4="","",LEFT(TEXT(入力用!C4,"ee")))</f>
        <v/>
      </c>
      <c r="W3" s="43" t="str">
        <f>IF(入力用!C4="","",RIGHT(TEXT(入力用!C4,"ee")))</f>
        <v/>
      </c>
      <c r="X3" s="45" t="s">
        <v>10</v>
      </c>
      <c r="Y3" s="46" t="str">
        <f>IF(入力用!C4="","",LEFT(TEXT(入力用!C4,"mm")))</f>
        <v/>
      </c>
      <c r="Z3" s="43" t="str">
        <f>IF(入力用!C4="","",RIGHT(TEXT(入力用!C4,"mm")))</f>
        <v/>
      </c>
      <c r="AA3" s="45" t="s">
        <v>36</v>
      </c>
      <c r="AB3" s="43" t="str">
        <f>IF(入力用!C4="","",LEFT(TEXT(入力用!C4,"dd")))</f>
        <v/>
      </c>
      <c r="AC3" s="46" t="str">
        <f>IF(入力用!C4="","",RIGHT(TEXT(入力用!C4,"dd")))</f>
        <v/>
      </c>
      <c r="AD3" s="45" t="s">
        <v>18</v>
      </c>
    </row>
    <row r="4" spans="1:16381" ht="30" customHeight="1" x14ac:dyDescent="0.4">
      <c r="C4" s="11" t="s">
        <v>50</v>
      </c>
      <c r="D4" s="19" t="str">
        <f>IF(入力用!C3="","",入力用!C3)</f>
        <v/>
      </c>
      <c r="E4" s="21"/>
      <c r="F4" s="21"/>
      <c r="G4" s="21"/>
      <c r="H4" s="21"/>
      <c r="I4" s="21"/>
      <c r="J4" s="21"/>
      <c r="K4" s="21"/>
      <c r="L4" s="33"/>
    </row>
    <row r="5" spans="1:16381" ht="11.1" customHeight="1" x14ac:dyDescent="0.4"/>
    <row r="6" spans="1:16381" ht="29.1" customHeight="1" x14ac:dyDescent="0.4">
      <c r="B6" s="65" t="s">
        <v>30</v>
      </c>
      <c r="C6" s="12" t="s">
        <v>26</v>
      </c>
      <c r="D6" s="20" t="e">
        <f ca="1">_xlfn.IFS(LENB(入力用!C5)=10,LEFT(RIGHT(入力用!C5,10)),E6="1",0,TRUE,"")</f>
        <v>#NAME?</v>
      </c>
      <c r="E6" s="23" t="str">
        <f>IF(LENB(入力用!C5)&gt;=9,LEFT(RIGHT(入力用!C5,9)),"")</f>
        <v/>
      </c>
      <c r="F6" s="23" t="str">
        <f>IF(LENB(入力用!C5)&gt;=8,LEFT(RIGHT(入力用!C5,8)),"")</f>
        <v/>
      </c>
      <c r="G6" s="23" t="str">
        <f>IF(LENB(入力用!C5)&gt;=7,LEFT(RIGHT(入力用!C5,7)),"")</f>
        <v/>
      </c>
      <c r="H6" s="23" t="str">
        <f>IF(LENB(入力用!C5)&gt;=6,LEFT(RIGHT(入力用!C5,6)),"")</f>
        <v/>
      </c>
      <c r="I6" s="23" t="str">
        <f>IF(LENB(入力用!C5)&gt;=5,LEFT(RIGHT(入力用!C5,5)),"")</f>
        <v/>
      </c>
      <c r="J6" s="23" t="str">
        <f>IF(LENB(入力用!C5)&gt;=4,LEFT(RIGHT(入力用!C5,4)),"")</f>
        <v/>
      </c>
      <c r="K6" s="23" t="str">
        <f>IF(LENB(入力用!C5)&gt;=3,LEFT(RIGHT(入力用!C5,3)),"")</f>
        <v/>
      </c>
      <c r="L6" s="23" t="str">
        <f>IF(LENB(入力用!C5)&gt;=2,LEFT(RIGHT(入力用!C5,2)),"")</f>
        <v/>
      </c>
      <c r="M6" s="23" t="str">
        <f>IF(LENB(入力用!C5)&gt;=1,LEFT(RIGHT(入力用!C5,1)),"")</f>
        <v/>
      </c>
      <c r="N6" s="22" t="s">
        <v>2</v>
      </c>
      <c r="O6" s="21"/>
      <c r="P6" s="21"/>
      <c r="Q6" s="21"/>
      <c r="R6" s="21"/>
      <c r="S6" s="23" t="str">
        <f>IF(LENB(入力用!C6)=12,MID(入力用!C6,1,1),"")</f>
        <v/>
      </c>
      <c r="T6" s="23" t="str">
        <f>IF(LENB(入力用!C6)=12,MID(入力用!C6,2,1),"")</f>
        <v/>
      </c>
      <c r="U6" s="23" t="str">
        <f>IF(LENB(入力用!C6)=12,MID(入力用!C6,3,1),"")</f>
        <v/>
      </c>
      <c r="V6" s="23" t="str">
        <f>IF(LENB(入力用!C6)=12,MID(入力用!C6,4,1),"")</f>
        <v/>
      </c>
      <c r="W6" s="23" t="str">
        <f>IF(LENB(入力用!C6)=12,MID(入力用!C6,5,1),"")</f>
        <v/>
      </c>
      <c r="X6" s="23" t="str">
        <f>IF(LENB(入力用!C6)=12,MID(入力用!C6,6,1),"")</f>
        <v/>
      </c>
      <c r="Y6" s="23" t="str">
        <f>IF(LENB(入力用!C6)=12,MID(入力用!C6,7,1),"")</f>
        <v/>
      </c>
      <c r="Z6" s="23" t="str">
        <f>IF(LENB(入力用!C6)=12,MID(入力用!C6,8,1),"")</f>
        <v/>
      </c>
      <c r="AA6" s="23" t="str">
        <f>IF(LENB(入力用!C6)=12,MID(入力用!C6,9,1),"")</f>
        <v/>
      </c>
      <c r="AB6" s="23" t="str">
        <f>IF(LENB(入力用!C6)=12,MID(入力用!C6,10,1),"")</f>
        <v/>
      </c>
      <c r="AC6" s="23" t="str">
        <f>IF(LENB(入力用!C6)=12,MID(入力用!C6,11,1),"")</f>
        <v/>
      </c>
      <c r="AD6" s="23" t="str">
        <f>IF(LENB(入力用!C6)=12,MID(入力用!C6,12,1),"")</f>
        <v/>
      </c>
      <c r="IS6" s="49"/>
      <c r="IT6" s="49"/>
    </row>
    <row r="7" spans="1:16381" ht="26.1" customHeight="1" x14ac:dyDescent="0.4">
      <c r="B7" s="66"/>
      <c r="C7" s="12" t="s">
        <v>14</v>
      </c>
      <c r="D7" s="19" t="str">
        <f>IF(入力用!C7="","",入力用!C7)</f>
        <v/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3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</row>
    <row r="8" spans="1:16381" ht="39.950000000000003" customHeight="1" x14ac:dyDescent="0.4">
      <c r="B8" s="66"/>
      <c r="C8" s="12" t="s">
        <v>21</v>
      </c>
      <c r="D8" s="19" t="str">
        <f>IF(入力用!C8="","",入力用!C8)</f>
        <v/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33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</row>
    <row r="9" spans="1:16381" s="3" customFormat="1" ht="11.1" customHeight="1" x14ac:dyDescent="0.4">
      <c r="A9" s="5"/>
      <c r="B9" s="9"/>
      <c r="C9" s="13"/>
      <c r="D9" s="21"/>
      <c r="E9" s="21"/>
      <c r="F9" s="21"/>
      <c r="G9" s="21"/>
      <c r="H9" s="21"/>
      <c r="I9" s="21"/>
      <c r="J9" s="21"/>
      <c r="K9" s="21"/>
      <c r="L9" s="21"/>
      <c r="M9" s="21"/>
      <c r="N9" s="5"/>
      <c r="O9" s="5"/>
      <c r="P9" s="37"/>
      <c r="Q9" s="5"/>
      <c r="R9" s="5"/>
      <c r="S9" s="5"/>
      <c r="T9" s="5"/>
      <c r="U9" s="5"/>
      <c r="V9" s="29"/>
      <c r="W9" s="5"/>
      <c r="X9" s="5"/>
      <c r="Y9" s="5"/>
      <c r="Z9" s="5"/>
      <c r="AA9" s="5"/>
      <c r="AB9" s="5"/>
      <c r="AC9" s="5"/>
      <c r="AD9" s="5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</row>
    <row r="10" spans="1:16381" ht="32.1" customHeight="1" x14ac:dyDescent="0.4">
      <c r="A10" s="6"/>
      <c r="B10" s="73" t="s">
        <v>45</v>
      </c>
      <c r="C10" s="12" t="s">
        <v>63</v>
      </c>
      <c r="D10" s="19" t="str">
        <f>IF(入力用!C9="","",入力用!C9)</f>
        <v>中間市地域包括支援センター</v>
      </c>
      <c r="E10" s="2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3"/>
    </row>
    <row r="11" spans="1:16381" ht="39.950000000000003" customHeight="1" x14ac:dyDescent="0.4">
      <c r="A11" s="6"/>
      <c r="B11" s="73"/>
      <c r="C11" s="14" t="s">
        <v>19</v>
      </c>
      <c r="D11" s="19" t="str">
        <f>IF(入力用!C10="","",入力用!C10)</f>
        <v>介護予防支援事業所</v>
      </c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3"/>
    </row>
    <row r="12" spans="1:16381" ht="26.45" customHeight="1" x14ac:dyDescent="0.4">
      <c r="A12" s="6"/>
      <c r="B12" s="73"/>
      <c r="C12" s="67" t="s">
        <v>34</v>
      </c>
      <c r="D12" s="22" t="s">
        <v>8</v>
      </c>
      <c r="E12" s="21"/>
      <c r="F12" s="21"/>
      <c r="G12" s="21"/>
      <c r="H12" s="21"/>
      <c r="I12" s="21"/>
      <c r="J12" s="33"/>
      <c r="K12" s="23" t="str">
        <f>IF(LENB(入力用!C11)=7,MID(入力用!C11,1,1),"")</f>
        <v>8</v>
      </c>
      <c r="L12" s="23" t="str">
        <f>IF(LENB(入力用!C11)=7,MID(入力用!C11,2,1),"")</f>
        <v>0</v>
      </c>
      <c r="M12" s="23" t="str">
        <f>IF(LENB(入力用!C11)=7,MID(入力用!C11,3,1),"")</f>
        <v>9</v>
      </c>
      <c r="N12" s="23" t="str">
        <f>IF(LENB(入力用!C11)=7,MID(入力用!C11,4,1),"")</f>
        <v>8</v>
      </c>
      <c r="O12" s="23" t="str">
        <f>IF(LENB(入力用!C11)=7,MID(入力用!C11,5,1),"")</f>
        <v>5</v>
      </c>
      <c r="P12" s="23" t="str">
        <f>IF(LENB(入力用!C11)=7,MID(入力用!C11,6,1),"")</f>
        <v>0</v>
      </c>
      <c r="Q12" s="23" t="str">
        <f>IF(LENB(入力用!C11)=7,MID(入力用!C11,7,1),"")</f>
        <v>1</v>
      </c>
      <c r="R12" s="42" t="str">
        <f>IF(LENB(入力用!C11)=7,MID(入力用!C11,8,1),"")</f>
        <v/>
      </c>
      <c r="S12" s="10"/>
      <c r="T12" s="10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16381" ht="48" customHeight="1" x14ac:dyDescent="0.4">
      <c r="A13" s="5"/>
      <c r="B13" s="73"/>
      <c r="C13" s="68"/>
      <c r="D13" s="19" t="str">
        <f>IF(入力用!C12="","",入力用!C12)</f>
        <v>福岡県中間市中間一丁目１番１号</v>
      </c>
      <c r="E13" s="21"/>
      <c r="F13" s="21"/>
      <c r="G13" s="21"/>
      <c r="H13" s="21"/>
      <c r="I13" s="21"/>
      <c r="J13" s="21"/>
      <c r="K13" s="21"/>
      <c r="L13" s="21"/>
      <c r="M13" s="21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47"/>
    </row>
    <row r="14" spans="1:16381" ht="30" customHeight="1" x14ac:dyDescent="0.4">
      <c r="A14" s="6"/>
      <c r="B14" s="73"/>
      <c r="C14" s="15" t="s">
        <v>39</v>
      </c>
      <c r="D14" s="23" t="str">
        <f>IF(LENB(入力用!C13)&gt;=13,LEFT(RIGHT(入力用!C13,13)),"")</f>
        <v/>
      </c>
      <c r="E14" s="23" t="str">
        <f>IF(LENB(入力用!C13)&gt;=12,LEFT(RIGHT(入力用!C13,12)),"")</f>
        <v>0</v>
      </c>
      <c r="F14" s="23" t="str">
        <f>IF(LENB(入力用!C13)&gt;=11,LEFT(RIGHT(入力用!C13,11)),"")</f>
        <v>9</v>
      </c>
      <c r="G14" s="23" t="str">
        <f>IF(LENB(入力用!C13)&gt;=10,LEFT(RIGHT(入力用!C13,10)),"")</f>
        <v>3</v>
      </c>
      <c r="H14" s="23" t="str">
        <f>IF(LENB(入力用!C13)&gt;=9,LEFT(RIGHT(入力用!C13,9)),"")</f>
        <v>-</v>
      </c>
      <c r="I14" s="23" t="str">
        <f>IF(LENB(入力用!C13)&gt;=8,LEFT(RIGHT(入力用!C13,8)),"")</f>
        <v>2</v>
      </c>
      <c r="J14" s="23" t="str">
        <f>IF(LENB(入力用!C13)&gt;=7,LEFT(RIGHT(入力用!C13,7)),"")</f>
        <v>4</v>
      </c>
      <c r="K14" s="23" t="str">
        <f>IF(LENB(入力用!C13)&gt;=6,LEFT(RIGHT(入力用!C13,6)),"")</f>
        <v>5</v>
      </c>
      <c r="L14" s="23" t="str">
        <f>IF(LENB(入力用!C13)&gt;=5,LEFT(RIGHT(入力用!C13,5)),"")</f>
        <v>-</v>
      </c>
      <c r="M14" s="23" t="str">
        <f>IF(LENB(入力用!C13)&gt;=4,LEFT(RIGHT(入力用!C13,4)),"")</f>
        <v>7</v>
      </c>
      <c r="N14" s="23" t="str">
        <f>IF(LENB(入力用!C13)&gt;=3,LEFT(RIGHT(入力用!C13,3)),"")</f>
        <v>7</v>
      </c>
      <c r="O14" s="23" t="str">
        <f>IF(LENB(入力用!C13)&gt;=2,LEFT(RIGHT(入力用!C13,2)),"")</f>
        <v>1</v>
      </c>
      <c r="P14" s="23" t="str">
        <f>IF(LENB(入力用!C13)&gt;=1,LEFT(RIGHT(入力用!C13,1)),"")</f>
        <v>6</v>
      </c>
      <c r="Q14" s="40"/>
      <c r="R14" s="40"/>
      <c r="S14" s="40"/>
      <c r="T14" s="40"/>
    </row>
    <row r="15" spans="1:16381" ht="29.1" customHeight="1" x14ac:dyDescent="0.4">
      <c r="A15" s="6"/>
      <c r="B15" s="73"/>
      <c r="C15" s="16" t="s">
        <v>41</v>
      </c>
      <c r="D15" s="23" t="str">
        <f>IF(LENB(入力用!C14)=10,LEFT(RIGHT(入力用!C14,10)),"")</f>
        <v>4</v>
      </c>
      <c r="E15" s="23" t="str">
        <f>IF(LENB(入力用!C14)=10,LEFT(RIGHT(入力用!C14,9)),"")</f>
        <v>0</v>
      </c>
      <c r="F15" s="23" t="str">
        <f>IF(LENB(入力用!C14)=10,LEFT(RIGHT(入力用!C14,8)),"")</f>
        <v>0</v>
      </c>
      <c r="G15" s="23" t="str">
        <f>IF(LENB(入力用!C14)=10,LEFT(RIGHT(入力用!C14,7)),"")</f>
        <v>2</v>
      </c>
      <c r="H15" s="23" t="str">
        <f>IF(LENB(入力用!C14)=10,LEFT(RIGHT(入力用!C14,6)),"")</f>
        <v>8</v>
      </c>
      <c r="I15" s="23" t="str">
        <f>IF(LENB(入力用!C14)=10,LEFT(RIGHT(入力用!C14,5)),"")</f>
        <v>0</v>
      </c>
      <c r="J15" s="23" t="str">
        <f>IF(LENB(入力用!C14)=10,LEFT(RIGHT(入力用!C14,4)),"")</f>
        <v>0</v>
      </c>
      <c r="K15" s="23" t="str">
        <f>IF(LENB(入力用!C14)=10,LEFT(RIGHT(入力用!C14,3)),"")</f>
        <v>0</v>
      </c>
      <c r="L15" s="23" t="str">
        <f>IF(LENB(入力用!C14)=10,LEFT(RIGHT(入力用!C14,2)),"")</f>
        <v>1</v>
      </c>
      <c r="M15" s="23" t="str">
        <f>IF(LENB(入力用!C14)=10,LEFT(RIGHT(入力用!C14,1)),"")</f>
        <v>1</v>
      </c>
      <c r="N15" s="35"/>
      <c r="O15" s="10"/>
      <c r="P15" s="38"/>
      <c r="Q15" s="38"/>
      <c r="R15" s="38"/>
      <c r="S15" s="38"/>
      <c r="T15" s="38"/>
    </row>
    <row r="16" spans="1:16381" ht="29.1" customHeight="1" x14ac:dyDescent="0.4">
      <c r="A16" s="6"/>
      <c r="B16" s="73"/>
      <c r="C16" s="16" t="s">
        <v>43</v>
      </c>
      <c r="D16" s="19" t="str">
        <f>IF(入力用!C15="","",入力用!C15)</f>
        <v/>
      </c>
      <c r="E16" s="28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33"/>
      <c r="U16" s="44"/>
      <c r="V16" s="6"/>
      <c r="W16" s="6"/>
      <c r="X16" s="6"/>
      <c r="Y16" s="6"/>
      <c r="Z16" s="6"/>
      <c r="AA16" s="6"/>
      <c r="AB16" s="6"/>
      <c r="AC16" s="6"/>
      <c r="AD16" s="6"/>
    </row>
    <row r="17" spans="1:254" ht="11.1" customHeight="1" x14ac:dyDescent="0.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254" ht="39.950000000000003" customHeight="1" x14ac:dyDescent="0.4">
      <c r="A18" s="6"/>
      <c r="B18" s="69" t="s">
        <v>0</v>
      </c>
      <c r="C18" s="17" t="s">
        <v>11</v>
      </c>
      <c r="D18" s="24" t="str">
        <f>IF(入力用!C16="","",入力用!C16)</f>
        <v/>
      </c>
      <c r="E18" s="29"/>
      <c r="F18" s="29"/>
      <c r="G18" s="29"/>
      <c r="H18" s="29"/>
      <c r="I18" s="29"/>
      <c r="J18" s="29"/>
      <c r="K18" s="29"/>
      <c r="L18" s="29"/>
      <c r="M18" s="29"/>
      <c r="N18" s="36"/>
      <c r="O18" s="36"/>
      <c r="P18" s="36"/>
      <c r="Q18" s="36"/>
      <c r="R18" s="36"/>
      <c r="S18" s="36"/>
      <c r="T18" s="36"/>
      <c r="U18" s="44"/>
      <c r="V18" s="6"/>
      <c r="W18" s="6"/>
      <c r="X18" s="6"/>
      <c r="Y18" s="6"/>
      <c r="Z18" s="6"/>
      <c r="AA18" s="6"/>
      <c r="AB18" s="6"/>
      <c r="AC18" s="6"/>
      <c r="AD18" s="6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pans="1:254" ht="29.45" customHeight="1" x14ac:dyDescent="0.4">
      <c r="A19" s="6"/>
      <c r="B19" s="70"/>
      <c r="C19" s="67" t="s">
        <v>40</v>
      </c>
      <c r="D19" s="22" t="s">
        <v>8</v>
      </c>
      <c r="E19" s="21"/>
      <c r="F19" s="21"/>
      <c r="G19" s="21"/>
      <c r="H19" s="21"/>
      <c r="I19" s="21"/>
      <c r="J19" s="33"/>
      <c r="K19" s="23" t="str">
        <f>IF(LENB(入力用!C17)=7,MID(入力用!C17,1,1),"")</f>
        <v/>
      </c>
      <c r="L19" s="23" t="str">
        <f>IF(LENB(入力用!C17)=7,MID(入力用!C17,2,1),"")</f>
        <v/>
      </c>
      <c r="M19" s="23" t="str">
        <f>IF(LENB(入力用!C17)=7,MID(入力用!C17,3,1),"")</f>
        <v/>
      </c>
      <c r="N19" s="23" t="str">
        <f>IF(LENB(入力用!C17)=7,MID(入力用!C17,4,1),"")</f>
        <v/>
      </c>
      <c r="O19" s="23" t="str">
        <f>IF(LENB(入力用!C17)=7,MID(入力用!C17,5,1),"")</f>
        <v/>
      </c>
      <c r="P19" s="23" t="str">
        <f>IF(LENB(入力用!C17)=7,MID(入力用!C17,6,1),"")</f>
        <v/>
      </c>
      <c r="Q19" s="23" t="str">
        <f>IF(LENB(入力用!C17)=7,MID(入力用!C17,7,1),"")</f>
        <v/>
      </c>
      <c r="R19" s="35"/>
      <c r="S19" s="10"/>
      <c r="T19" s="10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254" ht="48" customHeight="1" x14ac:dyDescent="0.4">
      <c r="A20" s="5"/>
      <c r="B20" s="70"/>
      <c r="C20" s="68"/>
      <c r="D20" s="19" t="str">
        <f>IF(入力用!C18="","",入力用!C18)</f>
        <v/>
      </c>
      <c r="E20" s="21"/>
      <c r="F20" s="21"/>
      <c r="G20" s="21"/>
      <c r="H20" s="21"/>
      <c r="I20" s="21"/>
      <c r="J20" s="21"/>
      <c r="K20" s="21"/>
      <c r="L20" s="21"/>
      <c r="M20" s="21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47"/>
      <c r="IS20" s="49"/>
      <c r="IT20" s="49"/>
    </row>
    <row r="21" spans="1:254" ht="27" customHeight="1" x14ac:dyDescent="0.4">
      <c r="A21" s="6"/>
      <c r="B21" s="71"/>
      <c r="C21" s="15" t="s">
        <v>4</v>
      </c>
      <c r="D21" s="25" t="str">
        <f>IF(LENB(入力用!C19)&gt;=13,LEFT(RIGHT(入力用!C19,13)),"")</f>
        <v/>
      </c>
      <c r="E21" s="25" t="str">
        <f>IF(LENB(入力用!C19)&gt;=12,LEFT(RIGHT(入力用!C19,12)),"")</f>
        <v/>
      </c>
      <c r="F21" s="25" t="str">
        <f>IF(LENB(入力用!C19)&gt;=11,LEFT(RIGHT(入力用!C19,11)),"")</f>
        <v/>
      </c>
      <c r="G21" s="25" t="str">
        <f>IF(LENB(入力用!C19)&gt;=10,LEFT(RIGHT(入力用!C19,10)),"")</f>
        <v/>
      </c>
      <c r="H21" s="25" t="str">
        <f>IF(LENB(入力用!C19)&gt;=9,LEFT(RIGHT(入力用!C19,9)),"")</f>
        <v/>
      </c>
      <c r="I21" s="25" t="str">
        <f>IF(LENB(入力用!C19)&gt;=8,LEFT(RIGHT(入力用!C19,8)),"")</f>
        <v/>
      </c>
      <c r="J21" s="25" t="str">
        <f>IF(LENB(入力用!C19)&gt;=7,LEFT(RIGHT(入力用!C19,7)),"")</f>
        <v/>
      </c>
      <c r="K21" s="25" t="str">
        <f>IF(LENB(入力用!C19)&gt;=6,LEFT(RIGHT(入力用!C19,6)),"")</f>
        <v/>
      </c>
      <c r="L21" s="25" t="str">
        <f>IF(LENB(入力用!C19)&gt;=5,LEFT(RIGHT(入力用!C19,5)),"")</f>
        <v/>
      </c>
      <c r="M21" s="25" t="str">
        <f>IF(LENB(入力用!C19)&gt;=4,LEFT(RIGHT(入力用!C19,4)),"")</f>
        <v/>
      </c>
      <c r="N21" s="25" t="str">
        <f>IF(LENB(入力用!C19)&gt;=3,LEFT(RIGHT(入力用!C19,3)),"")</f>
        <v/>
      </c>
      <c r="O21" s="25" t="str">
        <f>IF(LENB(入力用!C19)&gt;=2,LEFT(RIGHT(入力用!C19,2)),"")</f>
        <v/>
      </c>
      <c r="P21" s="25" t="str">
        <f>IF(LENB(入力用!C19)&gt;=1,LEFT(RIGHT(入力用!C19,1)),"")</f>
        <v/>
      </c>
      <c r="Q21" s="41"/>
      <c r="R21" s="40"/>
      <c r="S21" s="40"/>
      <c r="T21" s="40"/>
    </row>
    <row r="22" spans="1:254" ht="11.1" customHeight="1" x14ac:dyDescent="0.4">
      <c r="A22" s="6"/>
    </row>
    <row r="23" spans="1:254" ht="39.6" customHeight="1" x14ac:dyDescent="0.4">
      <c r="A23" s="6"/>
      <c r="B23" s="65" t="s">
        <v>29</v>
      </c>
      <c r="C23" s="11" t="s">
        <v>38</v>
      </c>
      <c r="D23" s="19" t="str">
        <f>IF(入力用!C20="","",入力用!C20)</f>
        <v/>
      </c>
      <c r="E23" s="28"/>
      <c r="F23" s="28"/>
      <c r="G23" s="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33"/>
    </row>
    <row r="24" spans="1:254" ht="29.1" customHeight="1" x14ac:dyDescent="0.4">
      <c r="A24" s="6"/>
      <c r="B24" s="72"/>
      <c r="C24" s="11" t="s">
        <v>44</v>
      </c>
      <c r="D24" s="26"/>
      <c r="E24" s="30" t="str">
        <f>IF(入力用!C21="","",TEXT(入力用!C21,"g"))</f>
        <v/>
      </c>
      <c r="F24" s="30" t="str">
        <f>IF(入力用!C21="","",LEFT(TEXT(入力用!C21,"ee")))</f>
        <v/>
      </c>
      <c r="G24" s="30" t="str">
        <f>IF(入力用!C21="","",RIGHT(TEXT(入力用!C21,"ee")))</f>
        <v/>
      </c>
      <c r="H24" s="31" t="s">
        <v>10</v>
      </c>
      <c r="I24" s="32"/>
      <c r="J24" s="30" t="str">
        <f>IF(入力用!C21="","",LEFT(TEXT(入力用!C21,"mm")))</f>
        <v/>
      </c>
      <c r="K24" s="30" t="str">
        <f>IF(入力用!C21="","",RIGHT(TEXT(入力用!C21,"mm")))</f>
        <v/>
      </c>
      <c r="L24" s="31" t="s">
        <v>36</v>
      </c>
      <c r="M24" s="32"/>
      <c r="N24" s="30" t="str">
        <f>IF(入力用!C21="","",LEFT(TEXT(入力用!C21,"dd")))</f>
        <v/>
      </c>
      <c r="O24" s="30" t="str">
        <f>IF(入力用!C21="","",RIGHT(TEXT(入力用!C21,"dd")))</f>
        <v/>
      </c>
      <c r="P24" s="39" t="s">
        <v>18</v>
      </c>
    </row>
    <row r="25" spans="1:254" ht="9.9499999999999993" customHeight="1" x14ac:dyDescent="0.4">
      <c r="A25" s="6"/>
    </row>
    <row r="26" spans="1:254" ht="38.1" customHeight="1" x14ac:dyDescent="0.4">
      <c r="A26" s="7"/>
      <c r="B26" s="65" t="s">
        <v>35</v>
      </c>
      <c r="C26" s="62" t="s">
        <v>31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4"/>
    </row>
    <row r="27" spans="1:254" s="3" customFormat="1" ht="20.100000000000001" customHeight="1" x14ac:dyDescent="0.4">
      <c r="A27" s="6"/>
      <c r="B27" s="72"/>
      <c r="C27" s="18" t="s">
        <v>47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48"/>
    </row>
  </sheetData>
  <mergeCells count="8">
    <mergeCell ref="C26:AD26"/>
    <mergeCell ref="B6:B8"/>
    <mergeCell ref="C12:C13"/>
    <mergeCell ref="B18:B21"/>
    <mergeCell ref="C19:C20"/>
    <mergeCell ref="B23:B24"/>
    <mergeCell ref="B26:B27"/>
    <mergeCell ref="B10:B16"/>
  </mergeCells>
  <phoneticPr fontId="1" type="Hiragana"/>
  <pageMargins left="0.39370078740157477" right="0.39370078740157477" top="0" bottom="0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Pict="0">
                <anchor moveWithCells="1">
                  <from>
                    <xdr:col>2</xdr:col>
                    <xdr:colOff>19050</xdr:colOff>
                    <xdr:row>26</xdr:row>
                    <xdr:rowOff>9525</xdr:rowOff>
                  </from>
                  <to>
                    <xdr:col>2</xdr:col>
                    <xdr:colOff>323850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2"/>
  <sheetViews>
    <sheetView showGridLines="0" zoomScale="85" zoomScaleNormal="85" workbookViewId="0">
      <selection activeCell="C17" sqref="C17"/>
    </sheetView>
  </sheetViews>
  <sheetFormatPr defaultRowHeight="18.75" x14ac:dyDescent="0.4"/>
  <cols>
    <col min="1" max="1" width="20.625" style="50" customWidth="1"/>
    <col min="2" max="3" width="35.625" style="51" customWidth="1"/>
    <col min="4" max="4" width="9" style="52" customWidth="1"/>
    <col min="5" max="16384" width="9" style="52"/>
  </cols>
  <sheetData>
    <row r="1" spans="1:3" ht="18.75" customHeight="1" x14ac:dyDescent="0.4">
      <c r="A1" s="54"/>
      <c r="B1" s="56" t="s">
        <v>12</v>
      </c>
      <c r="C1" s="56" t="s">
        <v>32</v>
      </c>
    </row>
    <row r="2" spans="1:3" ht="18.75" customHeight="1" x14ac:dyDescent="0.4">
      <c r="A2" s="74" t="s">
        <v>1</v>
      </c>
      <c r="B2" s="57" t="s">
        <v>56</v>
      </c>
      <c r="C2" s="57"/>
    </row>
    <row r="3" spans="1:3" s="53" customFormat="1" ht="18.75" customHeight="1" x14ac:dyDescent="0.4">
      <c r="A3" s="75"/>
      <c r="B3" s="57" t="s">
        <v>24</v>
      </c>
      <c r="C3" s="57"/>
    </row>
    <row r="4" spans="1:3" s="53" customFormat="1" ht="18.75" customHeight="1" x14ac:dyDescent="0.4">
      <c r="A4" s="76"/>
      <c r="B4" s="57" t="s">
        <v>49</v>
      </c>
      <c r="C4" s="58"/>
    </row>
    <row r="5" spans="1:3" s="53" customFormat="1" x14ac:dyDescent="0.4">
      <c r="A5" s="74" t="s">
        <v>28</v>
      </c>
      <c r="B5" s="57" t="s">
        <v>13</v>
      </c>
      <c r="C5" s="59"/>
    </row>
    <row r="6" spans="1:3" s="53" customFormat="1" x14ac:dyDescent="0.4">
      <c r="A6" s="75"/>
      <c r="B6" s="57" t="s">
        <v>51</v>
      </c>
      <c r="C6" s="59"/>
    </row>
    <row r="7" spans="1:3" s="53" customFormat="1" x14ac:dyDescent="0.4">
      <c r="A7" s="75"/>
      <c r="B7" s="57" t="s">
        <v>17</v>
      </c>
      <c r="C7" s="57"/>
    </row>
    <row r="8" spans="1:3" s="53" customFormat="1" x14ac:dyDescent="0.4">
      <c r="A8" s="76"/>
      <c r="B8" s="57" t="s">
        <v>15</v>
      </c>
      <c r="C8" s="57"/>
    </row>
    <row r="9" spans="1:3" s="53" customFormat="1" x14ac:dyDescent="0.4">
      <c r="A9" s="74" t="s">
        <v>5</v>
      </c>
      <c r="B9" s="57" t="s">
        <v>7</v>
      </c>
      <c r="C9" s="57" t="s">
        <v>58</v>
      </c>
    </row>
    <row r="10" spans="1:3" s="53" customFormat="1" x14ac:dyDescent="0.4">
      <c r="A10" s="75"/>
      <c r="B10" s="57" t="s">
        <v>16</v>
      </c>
      <c r="C10" s="57" t="s">
        <v>57</v>
      </c>
    </row>
    <row r="11" spans="1:3" s="53" customFormat="1" x14ac:dyDescent="0.4">
      <c r="A11" s="75"/>
      <c r="B11" s="57" t="s">
        <v>52</v>
      </c>
      <c r="C11" s="60" t="s">
        <v>59</v>
      </c>
    </row>
    <row r="12" spans="1:3" s="53" customFormat="1" x14ac:dyDescent="0.4">
      <c r="A12" s="75"/>
      <c r="B12" s="57" t="s">
        <v>53</v>
      </c>
      <c r="C12" s="57" t="s">
        <v>60</v>
      </c>
    </row>
    <row r="13" spans="1:3" s="53" customFormat="1" x14ac:dyDescent="0.4">
      <c r="A13" s="75"/>
      <c r="B13" s="57" t="s">
        <v>20</v>
      </c>
      <c r="C13" s="60" t="s">
        <v>61</v>
      </c>
    </row>
    <row r="14" spans="1:3" s="53" customFormat="1" x14ac:dyDescent="0.4">
      <c r="A14" s="75"/>
      <c r="B14" s="57" t="s">
        <v>23</v>
      </c>
      <c r="C14" s="60" t="s">
        <v>62</v>
      </c>
    </row>
    <row r="15" spans="1:3" s="53" customFormat="1" x14ac:dyDescent="0.4">
      <c r="A15" s="76"/>
      <c r="B15" s="57" t="s">
        <v>22</v>
      </c>
      <c r="C15" s="57"/>
    </row>
    <row r="16" spans="1:3" s="53" customFormat="1" x14ac:dyDescent="0.4">
      <c r="A16" s="74" t="s">
        <v>25</v>
      </c>
      <c r="B16" s="57" t="s">
        <v>9</v>
      </c>
      <c r="C16" s="57"/>
    </row>
    <row r="17" spans="1:3" s="53" customFormat="1" x14ac:dyDescent="0.4">
      <c r="A17" s="75"/>
      <c r="B17" s="57" t="s">
        <v>52</v>
      </c>
      <c r="C17" s="60"/>
    </row>
    <row r="18" spans="1:3" s="53" customFormat="1" x14ac:dyDescent="0.4">
      <c r="A18" s="75"/>
      <c r="B18" s="57" t="s">
        <v>42</v>
      </c>
      <c r="C18" s="60"/>
    </row>
    <row r="19" spans="1:3" s="53" customFormat="1" x14ac:dyDescent="0.4">
      <c r="A19" s="76"/>
      <c r="B19" s="57" t="s">
        <v>20</v>
      </c>
      <c r="C19" s="57"/>
    </row>
    <row r="20" spans="1:3" s="53" customFormat="1" x14ac:dyDescent="0.4">
      <c r="A20" s="74" t="s">
        <v>54</v>
      </c>
      <c r="B20" s="57" t="s">
        <v>27</v>
      </c>
      <c r="C20" s="57"/>
    </row>
    <row r="21" spans="1:3" s="53" customFormat="1" x14ac:dyDescent="0.4">
      <c r="A21" s="76"/>
      <c r="B21" s="57" t="s">
        <v>55</v>
      </c>
      <c r="C21" s="58"/>
    </row>
    <row r="22" spans="1:3" s="53" customFormat="1" ht="148.5" x14ac:dyDescent="0.4">
      <c r="A22" s="55" t="s">
        <v>48</v>
      </c>
      <c r="B22" s="57" t="s">
        <v>6</v>
      </c>
      <c r="C22" s="61" t="b">
        <v>0</v>
      </c>
    </row>
  </sheetData>
  <mergeCells count="5">
    <mergeCell ref="A2:A4"/>
    <mergeCell ref="A5:A8"/>
    <mergeCell ref="A16:A19"/>
    <mergeCell ref="A20:A21"/>
    <mergeCell ref="A9:A15"/>
  </mergeCells>
  <phoneticPr fontId="1"/>
  <dataValidations count="9">
    <dataValidation type="list" allowBlank="1" showInputMessage="1" showErrorMessage="1" sqref="C3" xr:uid="{00000000-0002-0000-0100-000000000000}">
      <formula1>"新規,変更"</formula1>
    </dataValidation>
    <dataValidation type="list" allowBlank="1" showInputMessage="1" showErrorMessage="1" sqref="C10" xr:uid="{00000000-0002-0000-0100-000001000000}">
      <formula1>"居宅介護支援事業所,介護予防支援事業所"</formula1>
    </dataValidation>
    <dataValidation type="list" allowBlank="1" showInputMessage="1" showErrorMessage="1" sqref="C2" xr:uid="{00000000-0002-0000-0100-000002000000}">
      <formula1>"居宅,介護予防"</formula1>
    </dataValidation>
    <dataValidation type="custom" imeMode="fullKatakana" allowBlank="1" showInputMessage="1" showErrorMessage="1" sqref="C7" xr:uid="{00000000-0002-0000-0100-000003000000}">
      <formula1>ISTEXT(C7)</formula1>
    </dataValidation>
    <dataValidation type="textLength" imeMode="halfAlpha" operator="equal" allowBlank="1" showInputMessage="1" showErrorMessage="1" sqref="C17 C11" xr:uid="{00000000-0002-0000-0100-000004000000}">
      <formula1>7</formula1>
    </dataValidation>
    <dataValidation type="textLength" imeMode="halfAlpha" operator="equal" allowBlank="1" showInputMessage="1" showErrorMessage="1" sqref="C5 C14" xr:uid="{00000000-0002-0000-0100-000005000000}">
      <formula1>10</formula1>
    </dataValidation>
    <dataValidation type="textLength" imeMode="halfAlpha" operator="equal" allowBlank="1" showInputMessage="1" showErrorMessage="1" sqref="C6" xr:uid="{00000000-0002-0000-0100-000006000000}">
      <formula1>12</formula1>
    </dataValidation>
    <dataValidation imeMode="halfAlpha" allowBlank="1" showInputMessage="1" showErrorMessage="1" sqref="C19 C13" xr:uid="{00000000-0002-0000-0100-000007000000}"/>
    <dataValidation type="custom" imeMode="on" allowBlank="1" showInputMessage="1" showErrorMessage="1" sqref="C20 C16 C12 C8:C9 C18" xr:uid="{00000000-0002-0000-0100-000008000000}">
      <formula1>ISTEXT(C8)</formula1>
    </dataValidation>
  </dataValidations>
  <pageMargins left="0.75" right="0.75" top="1" bottom="1" header="0.5" footer="0.5"/>
  <pageSetup paperSize="8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チェック 2">
              <controlPr defaultSiz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676275</xdr:colOff>
                    <xdr:row>21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届出書レイアウト</vt:lpstr>
      <vt:lpstr>入力用</vt:lpstr>
      <vt:lpstr>届出書レイアウト!Print_Area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涼</dc:creator>
  <cp:lastModifiedBy>松本　玲香</cp:lastModifiedBy>
  <cp:lastPrinted>2023-02-17T06:00:22Z</cp:lastPrinted>
  <dcterms:created xsi:type="dcterms:W3CDTF">2021-12-08T00:04:12Z</dcterms:created>
  <dcterms:modified xsi:type="dcterms:W3CDTF">2023-02-17T06:04:20Z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2022-07-29T02:27:58Z</vt:filetime>
  </property>
</Properties>
</file>