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1.1.240\上水道課\管理係\●個人フォルダ●\花田（泰）\秦→花田係長\●調査回答\６．1月\"/>
    </mc:Choice>
  </mc:AlternateContent>
  <xr:revisionPtr revIDLastSave="0" documentId="13_ncr:1_{CF359097-25B9-48D5-8FF1-B462AFCBE09F}" xr6:coauthVersionLast="36" xr6:coauthVersionMax="36" xr10:uidLastSave="{00000000-0000-0000-0000-000000000000}"/>
  <workbookProtection workbookAlgorithmName="SHA-512" workbookHashValue="XADEUhiqu2Zg/th3ZtkN42Ree745iRd4E//iypB0tVXLXnr6pwYBn+xQRtTf99VmCZKikGipN7A5CpxkVTtIvw==" workbookSaltValue="OnaZUgysmHX+nYWL8yzDWA==" workbookSpinCount="100000" lockStructure="1"/>
  <bookViews>
    <workbookView xWindow="0" yWindow="0" windowWidth="21585" windowHeight="70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BB10" i="4"/>
  <c r="AT10" i="4"/>
  <c r="AL10" i="4"/>
  <c r="W10" i="4"/>
  <c r="P10"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<sst xmlns="http://schemas.openxmlformats.org/spreadsheetml/2006/main" count="228" uniqueCount="115">
  <si>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</si>
  <si>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</si>
  <si>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</si>
  <si>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</si>
  <si>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</si>
  <si>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</si>
  <si>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</si>
  <si>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</si>
  <si>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</si>
  <si>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</si>
  <si>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</si>
  <si>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</si>
  <si>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</si>
  <si>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</si>
  <si>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</si>
  <si>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</si>
  <si>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</si>
  <si>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</si>
  <si>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</si>
  <si>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</si>
  <si>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</si>
  <si>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</si>
  <si>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</si>
  <si>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</si>
  <si>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</si>
  <si>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</si>
  <si>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</si>
  <si>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</si>
  <si>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</si>
  <si>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</si>
  <si>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</si>
  <si>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</si>
  <si>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</si>
  <si>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</si>
  <si>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</si>
  <si>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</si>
  <si>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</si>
  <si>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</si>
  <si>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</si>
  <si>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</si>
  <si>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</si>
  <si>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</si>
  <si>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</si>
  <si>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</si>
  <si>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</si>
  <si>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</si>
  <si>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</si>
  <si>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</si>
  <si>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</si>
  <si>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</si>
  <si>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</si>
  <si>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</si>
  <si>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</si>
  <si>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</si>
  <si>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</si>
  <si>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</si>
  <si>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</si>
  <si>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</si>
  <si>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</si>
  <si>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</si>
  <si>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</si>
  <si>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</si>
  <si>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</si>
  <si>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</si>
  <si>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</si>
  <si>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</si>
  <si>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</si>
  <si>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</si>
  <si>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</si>
  <si>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</si>
  <si>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</si>
  <si>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</si>
  <si>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</si>
  <si>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</si>
  <si>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</si>
  <si>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</si>
  <si>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</si>
  <si>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</si>
  <si>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</si>
  <si>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</si>
  <si>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</si>
  <si>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</si>
  <si>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</si>
  <si>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</si>
  <si>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</si>
  <si>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</si>
  <si>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</si>
  <si>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</si>
  <si>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</si>
  <si>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</si>
  <si>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</si>
  <si>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</si>
  <si>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</si>
  <si>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中間市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</si>
  <si>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</si>
  <si>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</si>
  <si>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</si>
  <si>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</si>
  <si>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</si>
  <si>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</si>
  <si>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</si>
  <si>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</si>
  <si>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</si>
  <si>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</si>
  <si>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</si>
  <si>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</si>
  <si>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</si>
  <si>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</si>
  <si>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</si>
  <si>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</si>
  <si>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</si>
  <si>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</si>
  <si>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②管路経年化率のどちらも類似団体平均値を上回っており、老朽化が顕著となっており、将来も安定した水供給を実現させる為、更新速度の向上を目指しているが、いかに効率の良い計画性を発揮するかが課題となっている。</t>
    <rPh sb="72" eb="74">
      <t>コウシン</t>
    </rPh>
    <rPh sb="74" eb="76">
      <t>ソクド</t>
    </rPh>
    <phoneticPr fontId="1"/>
  </si>
  <si>
    <t>　収支関係の指標においては、経常利益は黒字で累積欠損金はなく、安定の水準で推移しており、健全且つ効率的な経営であるといえる。
　今後の課題としては、人口減少に伴い給水収益の増加は見込めないところ、管路等を含めた固定資産の老朽化に対し、更新の投資額を確保のうえ計画的に促進する必要があり、アセットマネジメントの視点で、更新費用以外の費用の削減、施設の効率性の向上、水道料金設定の適正化等を総合的に検討し、事業の方向性を定めて行く必要がある。</t>
    <rPh sb="34" eb="36">
      <t>スイジュン</t>
    </rPh>
    <rPh sb="74" eb="76">
      <t>ジンコウ</t>
    </rPh>
    <rPh sb="76" eb="78">
      <t>ゲンショウ</t>
    </rPh>
    <rPh sb="79" eb="80">
      <t>トモナ</t>
    </rPh>
    <rPh sb="83" eb="85">
      <t>シュウエキ</t>
    </rPh>
    <rPh sb="114" eb="115">
      <t>タイ</t>
    </rPh>
    <rPh sb="120" eb="123">
      <t>トウシガク</t>
    </rPh>
    <rPh sb="124" eb="126">
      <t>カクホ</t>
    </rPh>
    <rPh sb="129" eb="132">
      <t>ケイカクテキ</t>
    </rPh>
    <rPh sb="178" eb="180">
      <t>コウジョウ</t>
    </rPh>
    <rPh sb="211" eb="212">
      <t>ユ</t>
    </rPh>
    <rPh sb="213" eb="215">
      <t>ヒツヨウ</t>
    </rPh>
    <phoneticPr fontId="1"/>
  </si>
  <si>
    <r>
      <t>　①経常収支比率は</t>
    </r>
    <r>
      <rPr>
        <sz val="11"/>
        <color rgb="FFFF0000"/>
        <rFont val="ＭＳ ゴシック"/>
        <family val="3"/>
        <charset val="128"/>
      </rPr>
      <t>104</t>
    </r>
    <r>
      <rPr>
        <sz val="11"/>
        <color theme="1"/>
        <rFont val="ＭＳ ゴシック"/>
        <family val="3"/>
        <charset val="128"/>
      </rPr>
      <t>％から110％の間で推移しているものの、類似団体平均値を少し下回っている。この比率が100％を下回らないよう、経営の効率化などを図っていく必要がある。
　②毎年黒字を計上していることで、累積欠損金は発生していないが、今後も安定経営に努める必要がある。
　③流動比率は</t>
    </r>
    <r>
      <rPr>
        <sz val="11"/>
        <color rgb="FFFF0000"/>
        <rFont val="ＭＳ ゴシック"/>
        <family val="3"/>
        <charset val="128"/>
      </rPr>
      <t>319</t>
    </r>
    <r>
      <rPr>
        <sz val="11"/>
        <color theme="1"/>
        <rFont val="ＭＳ ゴシック"/>
        <family val="3"/>
        <charset val="128"/>
      </rPr>
      <t>％ではあるが、年々減少又は横ばい傾向であり現金を始めとする流動資産の確保に努める必要がある。
　➃単年度における水道料金収益に対し5倍を超える企業債残高が発生している。企業努力を続けることで類似団体と同水準まで比率を落としていきたい。
　⑤料金回収率は、</t>
    </r>
    <r>
      <rPr>
        <sz val="11"/>
        <color rgb="FFFF0000"/>
        <rFont val="ＭＳ ゴシック"/>
        <family val="3"/>
        <charset val="128"/>
      </rPr>
      <t>今年度新型コロナウイルス感染症及び物価高騰の対策として、水道基本料金の減免を実施したことから100％を下回ることとなった。</t>
    </r>
    <r>
      <rPr>
        <sz val="11"/>
        <color theme="1"/>
        <rFont val="ＭＳ ゴシック"/>
        <family val="3"/>
        <charset val="128"/>
      </rPr>
      <t xml:space="preserve">
　⑥</t>
    </r>
    <r>
      <rPr>
        <sz val="11"/>
        <color rgb="FFFF0000"/>
        <rFont val="ＭＳ ゴシック"/>
        <family val="3"/>
        <charset val="128"/>
      </rPr>
      <t>給水原価は、電気料金及び薬価の高騰のため前年度より増額となったが、類似団体平均値及び全国平均の水準を下回っており、今後も住民サービスの向上のため状況の維持を図りたい。</t>
    </r>
    <r>
      <rPr>
        <sz val="11"/>
        <color theme="1"/>
        <rFont val="ＭＳ ゴシック"/>
        <family val="3"/>
        <charset val="128"/>
      </rPr>
      <t xml:space="preserve">
　⑦施設利用率は、類似団体平均値を下回る水準で微減しており、今後の給水人口等の将来推移を分析のうえ、投資のあり方を見直す必要がある。
　⑧有収率は類似団体平均値を上回るも、全国平均値を下回っている。低料金にて水道水を給水できてはいるが、更なる有収率の向上を図る必要がある。</t>
    </r>
    <rPh sb="40" eb="41">
      <t>スコ</t>
    </rPh>
    <rPh sb="67" eb="69">
      <t>ケイエイ</t>
    </rPh>
    <rPh sb="70" eb="73">
      <t>コウリツカ</t>
    </rPh>
    <rPh sb="76" eb="77">
      <t>ハカ</t>
    </rPh>
    <rPh sb="81" eb="83">
      <t>ヒツヨウ</t>
    </rPh>
    <rPh sb="90" eb="92">
      <t>マイトシ</t>
    </rPh>
    <rPh sb="92" eb="94">
      <t>クロジ</t>
    </rPh>
    <rPh sb="95" eb="97">
      <t>ケイジョウ</t>
    </rPh>
    <rPh sb="111" eb="113">
      <t>ハッセイ</t>
    </rPh>
    <rPh sb="120" eb="122">
      <t>コンゴ</t>
    </rPh>
    <rPh sb="123" eb="125">
      <t>アンテイ</t>
    </rPh>
    <rPh sb="125" eb="127">
      <t>ケイエイ</t>
    </rPh>
    <rPh sb="128" eb="129">
      <t>ツト</t>
    </rPh>
    <rPh sb="131" eb="133">
      <t>ヒツヨウ</t>
    </rPh>
    <rPh sb="155" eb="157">
      <t>ネンネン</t>
    </rPh>
    <rPh sb="157" eb="159">
      <t>ゲンショウ</t>
    </rPh>
    <rPh sb="159" eb="160">
      <t>マタ</t>
    </rPh>
    <rPh sb="161" eb="162">
      <t>ヨコ</t>
    </rPh>
    <rPh sb="164" eb="166">
      <t>ケイコウ</t>
    </rPh>
    <rPh sb="169" eb="171">
      <t>ゲンキン</t>
    </rPh>
    <rPh sb="172" eb="173">
      <t>ハジ</t>
    </rPh>
    <rPh sb="177" eb="179">
      <t>リュウドウ</t>
    </rPh>
    <rPh sb="179" eb="181">
      <t>シサン</t>
    </rPh>
    <rPh sb="182" eb="184">
      <t>カクホ</t>
    </rPh>
    <rPh sb="185" eb="186">
      <t>ツト</t>
    </rPh>
    <rPh sb="188" eb="190">
      <t>ヒツヨウ</t>
    </rPh>
    <rPh sb="237" eb="238">
      <t>ツヅ</t>
    </rPh>
    <rPh sb="243" eb="245">
      <t>ルイジ</t>
    </rPh>
    <rPh sb="245" eb="247">
      <t>ダンタイ</t>
    </rPh>
    <rPh sb="248" eb="251">
      <t>ドウスイジュン</t>
    </rPh>
    <rPh sb="253" eb="255">
      <t>ヒリツ</t>
    </rPh>
    <rPh sb="256" eb="257">
      <t>オ</t>
    </rPh>
    <rPh sb="275" eb="278">
      <t>コンネンド</t>
    </rPh>
    <rPh sb="278" eb="280">
      <t>シンガタ</t>
    </rPh>
    <rPh sb="287" eb="290">
      <t>カンセンショウ</t>
    </rPh>
    <rPh sb="290" eb="291">
      <t>オヨ</t>
    </rPh>
    <rPh sb="292" eb="294">
      <t>ブッカ</t>
    </rPh>
    <rPh sb="294" eb="296">
      <t>コウトウ</t>
    </rPh>
    <rPh sb="297" eb="299">
      <t>タイサク</t>
    </rPh>
    <rPh sb="303" eb="305">
      <t>スイドウ</t>
    </rPh>
    <rPh sb="305" eb="307">
      <t>キホン</t>
    </rPh>
    <rPh sb="307" eb="309">
      <t>リョウキン</t>
    </rPh>
    <rPh sb="310" eb="312">
      <t>ゲンメン</t>
    </rPh>
    <rPh sb="313" eb="315">
      <t>ジッシ</t>
    </rPh>
    <rPh sb="326" eb="328">
      <t>シタマワ</t>
    </rPh>
    <rPh sb="354" eb="356">
      <t>コウトウ</t>
    </rPh>
    <rPh sb="359" eb="362">
      <t>ゼンネンド</t>
    </rPh>
    <rPh sb="364" eb="366">
      <t>ゾウガク</t>
    </rPh>
    <rPh sb="372" eb="374">
      <t>ルイジ</t>
    </rPh>
    <rPh sb="374" eb="376">
      <t>ダンタイ</t>
    </rPh>
    <rPh sb="376" eb="379">
      <t>ヘイキンチ</t>
    </rPh>
    <rPh sb="379" eb="380">
      <t>オヨ</t>
    </rPh>
    <rPh sb="381" eb="383">
      <t>ゼンコク</t>
    </rPh>
    <rPh sb="383" eb="385">
      <t>ヘイキン</t>
    </rPh>
    <rPh sb="386" eb="388">
      <t>スイジュン</t>
    </rPh>
    <rPh sb="389" eb="391">
      <t>シタマワ</t>
    </rPh>
    <rPh sb="396" eb="398">
      <t>コンゴ</t>
    </rPh>
    <rPh sb="399" eb="401">
      <t>ジュウミン</t>
    </rPh>
    <rPh sb="406" eb="408">
      <t>コウジョウ</t>
    </rPh>
    <rPh sb="411" eb="413">
      <t>ジョウキョウ</t>
    </rPh>
    <rPh sb="414" eb="416">
      <t>イジ</t>
    </rPh>
    <rPh sb="417" eb="418">
      <t>ハカ</t>
    </rPh>
    <rPh sb="443" eb="445">
      <t>スイジュン</t>
    </rPh>
    <rPh sb="446" eb="448">
      <t>ビゲン</t>
    </rPh>
    <rPh sb="462" eb="464">
      <t>ショウライ</t>
    </rPh>
    <rPh sb="467" eb="469">
      <t>ブンセキ</t>
    </rPh>
    <rPh sb="480" eb="482">
      <t>ミナオ</t>
    </rPh>
    <rPh sb="513" eb="514">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</si>
</sst>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1.39</c:v>
                </c:pt>
                <c:pt idx="1">
                  <c:v>1.23</c:v>
                </c:pt>
                <c:pt idx="2">
                  <c:v>1.45</c:v>
                </c:pt>
                <c:pt idx="3">
                  <c:v>1.48</c:v>
                </c:pt>
                <c:pt idx="4">
                  <c:v>1.64</c:v>
                </c:pt>
              </c:numCache>
            </c:numRef>
          </c:val>
          <c:extLst>
            <c:ext xmlns:c16="http://schemas.microsoft.com/office/drawing/2014/chart" uri="{C3380CC4-5D6E-409C-BE32-E72D297353CC}">
              <c16:uniqueId val="{00000000-4B3D-4067-BB43-7CD3F31303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B3D-4067-BB43-7CD3F31303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52.89</c:v>
                </c:pt>
                <c:pt idx="1">
                  <c:v>52.17</c:v>
                </c:pt>
                <c:pt idx="2">
                  <c:v>52.94</c:v>
                </c:pt>
                <c:pt idx="3">
                  <c:v>51.78</c:v>
                </c:pt>
                <c:pt idx="4">
                  <c:v>51.06</c:v>
                </c:pt>
              </c:numCache>
            </c:numRef>
          </c:val>
          <c:extLst>
            <c:ext xmlns:c16="http://schemas.microsoft.com/office/drawing/2014/chart" uri="{C3380CC4-5D6E-409C-BE32-E72D297353CC}">
              <c16:uniqueId val="{00000000-8D46-4281-AAE8-4FB4D283BE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8D46-4281-AAE8-4FB4D283BE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88.9</c:v>
                </c:pt>
                <c:pt idx="1">
                  <c:v>88.9</c:v>
                </c:pt>
                <c:pt idx="2">
                  <c:v>88.9</c:v>
                </c:pt>
                <c:pt idx="3">
                  <c:v>88.7</c:v>
                </c:pt>
                <c:pt idx="4">
                  <c:v>88.55</c:v>
                </c:pt>
              </c:numCache>
            </c:numRef>
          </c:val>
          <c:extLst>
            <c:ext xmlns:c16="http://schemas.microsoft.com/office/drawing/2014/chart" uri="{C3380CC4-5D6E-409C-BE32-E72D297353CC}">
              <c16:uniqueId val="{00000000-7721-44D0-A11A-82B33679C4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721-44D0-A11A-82B33679C4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108.1</c:v>
                </c:pt>
                <c:pt idx="1">
                  <c:v>107.48</c:v>
                </c:pt>
                <c:pt idx="2">
                  <c:v>107.84</c:v>
                </c:pt>
                <c:pt idx="3">
                  <c:v>110.26</c:v>
                </c:pt>
                <c:pt idx="4">
                  <c:v>104.47</c:v>
                </c:pt>
              </c:numCache>
            </c:numRef>
          </c:val>
          <c:extLst>
            <c:ext xmlns:c16="http://schemas.microsoft.com/office/drawing/2014/chart" uri="{C3380CC4-5D6E-409C-BE32-E72D297353CC}">
              <c16:uniqueId val="{00000000-D66E-4063-AD23-29C52A1759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66E-4063-AD23-29C52A1759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53.47</c:v>
                </c:pt>
                <c:pt idx="1">
                  <c:v>53.11</c:v>
                </c:pt>
                <c:pt idx="2">
                  <c:v>53.47</c:v>
                </c:pt>
                <c:pt idx="3">
                  <c:v>53.94</c:v>
                </c:pt>
                <c:pt idx="4">
                  <c:v>53.95</c:v>
                </c:pt>
              </c:numCache>
            </c:numRef>
          </c:val>
          <c:extLst>
            <c:ext xmlns:c16="http://schemas.microsoft.com/office/drawing/2014/chart" uri="{C3380CC4-5D6E-409C-BE32-E72D297353CC}">
              <c16:uniqueId val="{00000000-F9AB-435F-AD3A-D72265C7AC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F9AB-435F-AD3A-D72265C7AC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27.54</c:v>
                </c:pt>
                <c:pt idx="1">
                  <c:v>26.99</c:v>
                </c:pt>
                <c:pt idx="2">
                  <c:v>27.47</c:v>
                </c:pt>
                <c:pt idx="3">
                  <c:v>27.38</c:v>
                </c:pt>
                <c:pt idx="4">
                  <c:v>27.37</c:v>
                </c:pt>
              </c:numCache>
            </c:numRef>
          </c:val>
          <c:extLst>
            <c:ext xmlns:c16="http://schemas.microsoft.com/office/drawing/2014/chart" uri="{C3380CC4-5D6E-409C-BE32-E72D297353CC}">
              <c16:uniqueId val="{00000000-36ED-4EBB-B132-F744C4CEBF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6ED-4EBB-B132-F744C4CEBF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42-49E8-B515-BC7FCA3635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442-49E8-B515-BC7FCA3635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424.81</c:v>
                </c:pt>
                <c:pt idx="1">
                  <c:v>461.76</c:v>
                </c:pt>
                <c:pt idx="2">
                  <c:v>363.62</c:v>
                </c:pt>
                <c:pt idx="3">
                  <c:v>317.81</c:v>
                </c:pt>
                <c:pt idx="4">
                  <c:v>319.52999999999997</c:v>
                </c:pt>
              </c:numCache>
            </c:numRef>
          </c:val>
          <c:extLst>
            <c:ext xmlns:c16="http://schemas.microsoft.com/office/drawing/2014/chart" uri="{C3380CC4-5D6E-409C-BE32-E72D297353CC}">
              <c16:uniqueId val="{00000000-D47A-4B51-8E1A-AAF44FA549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47A-4B51-8E1A-AAF44FA549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494.19</c:v>
                </c:pt>
                <c:pt idx="1">
                  <c:v>498.42</c:v>
                </c:pt>
                <c:pt idx="2">
                  <c:v>492.58</c:v>
                </c:pt>
                <c:pt idx="3">
                  <c:v>502.62</c:v>
                </c:pt>
                <c:pt idx="4">
                  <c:v>599.04999999999995</c:v>
                </c:pt>
              </c:numCache>
            </c:numRef>
          </c:val>
          <c:extLst>
            <c:ext xmlns:c16="http://schemas.microsoft.com/office/drawing/2014/chart" uri="{C3380CC4-5D6E-409C-BE32-E72D297353CC}">
              <c16:uniqueId val="{00000000-A74A-4962-8974-A1D130E46B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74A-4962-8974-A1D130E46B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101.96</c:v>
                </c:pt>
                <c:pt idx="1">
                  <c:v>101.76</c:v>
                </c:pt>
                <c:pt idx="2">
                  <c:v>101.96</c:v>
                </c:pt>
                <c:pt idx="3">
                  <c:v>103.58</c:v>
                </c:pt>
                <c:pt idx="4">
                  <c:v>83.63</c:v>
                </c:pt>
              </c:numCache>
            </c:numRef>
          </c:val>
          <c:extLst>
            <c:ext xmlns:c16="http://schemas.microsoft.com/office/drawing/2014/chart" uri="{C3380CC4-5D6E-409C-BE32-E72D297353CC}">
              <c16:uniqueId val="{00000000-8337-42FA-9A68-031ABFA19B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8337-42FA-9A68-031ABFA19B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147.69</c:v>
                </c:pt>
                <c:pt idx="1">
                  <c:v>147.6</c:v>
                </c:pt>
                <c:pt idx="2">
                  <c:v>146.25</c:v>
                </c:pt>
                <c:pt idx="3">
                  <c:v>143.25</c:v>
                </c:pt>
                <c:pt idx="4">
                  <c:v>153.21</c:v>
                </c:pt>
              </c:numCache>
            </c:numRef>
          </c:val>
          <c:extLst>
            <c:ext xmlns:c16="http://schemas.microsoft.com/office/drawing/2014/chart" uri="{C3380CC4-5D6E-409C-BE32-E72D297353CC}">
              <c16:uniqueId val="{00000000-3E05-4B48-AE0A-81A4E9BB4B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E05-4B48-AE0A-81A4E9BB4B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福岡県　中間市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39912</v>
      </c>
      <c r="AM8" s="66"/>
      <c r="AN8" s="66"/>
      <c r="AO8" s="66"/>
      <c r="AP8" s="66"/>
      <c r="AQ8" s="66"/>
      <c r="AR8" s="66"/>
      <c r="AS8" s="66"/>
      <c r="AT8" s="37">
        <f>データ!$S$6</f>
        <v>15.96</v>
      </c>
      <c r="AU8" s="38"/>
      <c r="AV8" s="38"/>
      <c r="AW8" s="38"/>
      <c r="AX8" s="38"/>
      <c r="AY8" s="38"/>
      <c r="AZ8" s="38"/>
      <c r="BA8" s="38"/>
      <c r="BB8" s="55">
        <f>データ!$T$6</f>
        <v>2500.75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58.04</v>
      </c>
      <c r="J10" s="38"/>
      <c r="K10" s="38"/>
      <c r="L10" s="38"/>
      <c r="M10" s="38"/>
      <c r="N10" s="38"/>
      <c r="O10" s="65"/>
      <c r="P10" s="55">
        <f>データ!$P$6</f>
        <v>99.97</v>
      </c>
      <c r="Q10" s="55"/>
      <c r="R10" s="55"/>
      <c r="S10" s="55"/>
      <c r="T10" s="55"/>
      <c r="U10" s="55"/>
      <c r="V10" s="55"/>
      <c r="W10" s="66">
        <f>データ!$Q$6</f>
        <v>2486</v>
      </c>
      <c r="X10" s="66"/>
      <c r="Y10" s="66"/>
      <c r="Z10" s="66"/>
      <c r="AA10" s="66"/>
      <c r="AB10" s="66"/>
      <c r="AC10" s="66"/>
      <c r="AD10" s="2"/>
      <c r="AE10" s="2"/>
      <c r="AF10" s="2"/>
      <c r="AG10" s="2"/>
      <c r="AH10" s="2"/>
      <c r="AI10" s="2"/>
      <c r="AJ10" s="2"/>
      <c r="AK10" s="2"/>
      <c r="AL10" s="66">
        <f>データ!$U$6</f>
        <v>58670</v>
      </c>
      <c r="AM10" s="66"/>
      <c r="AN10" s="66"/>
      <c r="AO10" s="66"/>
      <c r="AP10" s="66"/>
      <c r="AQ10" s="66"/>
      <c r="AR10" s="66"/>
      <c r="AS10" s="66"/>
      <c r="AT10" s="37">
        <f>データ!$V$6</f>
        <v>34.96</v>
      </c>
      <c r="AU10" s="38"/>
      <c r="AV10" s="38"/>
      <c r="AW10" s="38"/>
      <c r="AX10" s="38"/>
      <c r="AY10" s="38"/>
      <c r="AZ10" s="38"/>
      <c r="BA10" s="38"/>
      <c r="BB10" s="55">
        <f>データ!$W$6</f>
        <v>1678.2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SgzLscUwpixyd+AW+xbsvHruw9WJ9qeH2Pxnlwn3ryqZ9AGPo0hFT7ZHqWReHfhb3Ze+KZO5Zm7+vcALJNuJA==" saltValue="uS2qobRDxqDYB5mnAqDb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402150</v>
      </c>
      <c r="D6" s="20">
        <f t="shared" si="3"/>
        <v>46</v>
      </c>
      <c r="E6" s="20">
        <f t="shared" si="3"/>
        <v>1</v>
      </c>
      <c r="F6" s="20">
        <f t="shared" si="3"/>
        <v>0</v>
      </c>
      <c r="G6" s="20">
        <f t="shared" si="3"/>
        <v>1</v>
      </c>
      <c r="H6" s="20" t="str">
        <f t="shared" si="3"/>
        <v>福岡県　中間市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58.04</v>
      </c>
      <c r="P6" s="21">
        <f t="shared" si="3"/>
        <v>99.97</v>
      </c>
      <c r="Q6" s="21">
        <f t="shared" si="3"/>
        <v>2486</v>
      </c>
      <c r="R6" s="21">
        <f t="shared" si="3"/>
        <v>39912</v>
      </c>
      <c r="S6" s="21">
        <f t="shared" si="3"/>
        <v>15.96</v>
      </c>
      <c r="T6" s="21">
        <f t="shared" si="3"/>
        <v>2500.75</v>
      </c>
      <c r="U6" s="21">
        <f t="shared" si="3"/>
        <v>58670</v>
      </c>
      <c r="V6" s="21">
        <f t="shared" si="3"/>
        <v>34.96</v>
      </c>
      <c r="W6" s="21">
        <f t="shared" si="3"/>
        <v>1678.2</v>
      </c>
      <c r="X6" s="22">
        <f>IF(X7="",NA(),X7)</f>
        <v>108.1</v>
      </c>
      <c r="Y6" s="22">
        <f t="shared" ref="Y6:AG6" si="4">IF(Y7="",NA(),Y7)</f>
        <v>107.48</v>
      </c>
      <c r="Z6" s="22">
        <f t="shared" si="4"/>
        <v>107.84</v>
      </c>
      <c r="AA6" s="22">
        <f t="shared" si="4"/>
        <v>110.26</v>
      </c>
      <c r="AB6" s="22">
        <f t="shared" si="4"/>
        <v>104.47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424.81</v>
      </c>
      <c r="AU6" s="22">
        <f t="shared" ref="AU6:BC6" si="6">IF(AU7="",NA(),AU7)</f>
        <v>461.76</v>
      </c>
      <c r="AV6" s="22">
        <f t="shared" si="6"/>
        <v>363.62</v>
      </c>
      <c r="AW6" s="22">
        <f t="shared" si="6"/>
        <v>317.81</v>
      </c>
      <c r="AX6" s="22">
        <f t="shared" si="6"/>
        <v>319.52999999999997</v>
      </c>
      <c r="AY6" s="22">
        <f t="shared" si="6"/>
        <v>349.83</v>
      </c>
      <c r="AZ6" s="22">
        <f t="shared" si="6"/>
        <v>360.86</v>
      </c>
      <c r="BA6" s="22">
        <f t="shared" si="6"/>
        <v>350.79</v>
      </c>
      <c r="BB6" s="22">
        <f t="shared" si="6"/>
        <v>354.57</v>
      </c>
      <c r="BC6" s="22">
        <f t="shared" si="6"/>
        <v>357.74</v>
      </c>
      <c r="BD6" s="21" t="str">
        <f>IF(BD7="","",IF(BD7="-","【-】","【"&amp;SUBSTITUTE(TEXT(BD7,"#,##0.00"),"-","△")&amp;"】"))</f>
        <v>【252.29】</v>
      </c>
      <c r="BE6" s="22">
        <f>IF(BE7="",NA(),BE7)</f>
        <v>494.19</v>
      </c>
      <c r="BF6" s="22">
        <f t="shared" ref="BF6:BN6" si="7">IF(BF7="",NA(),BF7)</f>
        <v>498.42</v>
      </c>
      <c r="BG6" s="22">
        <f t="shared" si="7"/>
        <v>492.58</v>
      </c>
      <c r="BH6" s="22">
        <f t="shared" si="7"/>
        <v>502.62</v>
      </c>
      <c r="BI6" s="22">
        <f t="shared" si="7"/>
        <v>599.04999999999995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101.96</v>
      </c>
      <c r="BQ6" s="22">
        <f t="shared" ref="BQ6:BY6" si="8">IF(BQ7="",NA(),BQ7)</f>
        <v>101.76</v>
      </c>
      <c r="BR6" s="22">
        <f t="shared" si="8"/>
        <v>101.96</v>
      </c>
      <c r="BS6" s="22">
        <f t="shared" si="8"/>
        <v>103.58</v>
      </c>
      <c r="BT6" s="22">
        <f t="shared" si="8"/>
        <v>83.63</v>
      </c>
      <c r="BU6" s="22">
        <f t="shared" si="8"/>
        <v>103.54</v>
      </c>
      <c r="BV6" s="22">
        <f t="shared" si="8"/>
        <v>103.32</v>
      </c>
      <c r="BW6" s="22">
        <f t="shared" si="8"/>
        <v>100.85</v>
      </c>
      <c r="BX6" s="22">
        <f t="shared" si="8"/>
        <v>103.79</v>
      </c>
      <c r="BY6" s="22">
        <f t="shared" si="8"/>
        <v>98.3</v>
      </c>
      <c r="BZ6" s="21" t="str">
        <f>IF(BZ7="","",IF(BZ7="-","【-】","【"&amp;SUBSTITUTE(TEXT(BZ7,"#,##0.00"),"-","△")&amp;"】"))</f>
        <v>【97.47】</v>
      </c>
      <c r="CA6" s="22">
        <f>IF(CA7="",NA(),CA7)</f>
        <v>147.69</v>
      </c>
      <c r="CB6" s="22">
        <f t="shared" ref="CB6:CJ6" si="9">IF(CB7="",NA(),CB7)</f>
        <v>147.6</v>
      </c>
      <c r="CC6" s="22">
        <f t="shared" si="9"/>
        <v>146.25</v>
      </c>
      <c r="CD6" s="22">
        <f t="shared" si="9"/>
        <v>143.25</v>
      </c>
      <c r="CE6" s="22">
        <f t="shared" si="9"/>
        <v>153.21</v>
      </c>
      <c r="CF6" s="22">
        <f t="shared" si="9"/>
        <v>167.46</v>
      </c>
      <c r="CG6" s="22">
        <f t="shared" si="9"/>
        <v>168.56</v>
      </c>
      <c r="CH6" s="22">
        <f t="shared" si="9"/>
        <v>167.1</v>
      </c>
      <c r="CI6" s="22">
        <f t="shared" si="9"/>
        <v>167.86</v>
      </c>
      <c r="CJ6" s="22">
        <f t="shared" si="9"/>
        <v>173.68</v>
      </c>
      <c r="CK6" s="21" t="str">
        <f>IF(CK7="","",IF(CK7="-","【-】","【"&amp;SUBSTITUTE(TEXT(CK7,"#,##0.00"),"-","△")&amp;"】"))</f>
        <v>【174.75】</v>
      </c>
      <c r="CL6" s="22">
        <f>IF(CL7="",NA(),CL7)</f>
        <v>52.89</v>
      </c>
      <c r="CM6" s="22">
        <f t="shared" ref="CM6:CU6" si="10">IF(CM7="",NA(),CM7)</f>
        <v>52.17</v>
      </c>
      <c r="CN6" s="22">
        <f t="shared" si="10"/>
        <v>52.94</v>
      </c>
      <c r="CO6" s="22">
        <f t="shared" si="10"/>
        <v>51.78</v>
      </c>
      <c r="CP6" s="22">
        <f t="shared" si="10"/>
        <v>51.06</v>
      </c>
      <c r="CQ6" s="22">
        <f t="shared" si="10"/>
        <v>59.46</v>
      </c>
      <c r="CR6" s="22">
        <f t="shared" si="10"/>
        <v>59.51</v>
      </c>
      <c r="CS6" s="22">
        <f t="shared" si="10"/>
        <v>59.91</v>
      </c>
      <c r="CT6" s="22">
        <f t="shared" si="10"/>
        <v>59.4</v>
      </c>
      <c r="CU6" s="22">
        <f t="shared" si="10"/>
        <v>59.24</v>
      </c>
      <c r="CV6" s="21" t="str">
        <f>IF(CV7="","",IF(CV7="-","【-】","【"&amp;SUBSTITUTE(TEXT(CV7,"#,##0.00"),"-","△")&amp;"】"))</f>
        <v>【59.97】</v>
      </c>
      <c r="CW6" s="22">
        <f>IF(CW7="",NA(),CW7)</f>
        <v>88.9</v>
      </c>
      <c r="CX6" s="22">
        <f t="shared" ref="CX6:DF6" si="11">IF(CX7="",NA(),CX7)</f>
        <v>88.9</v>
      </c>
      <c r="CY6" s="22">
        <f t="shared" si="11"/>
        <v>88.9</v>
      </c>
      <c r="CZ6" s="22">
        <f t="shared" si="11"/>
        <v>88.7</v>
      </c>
      <c r="DA6" s="22">
        <f t="shared" si="11"/>
        <v>88.55</v>
      </c>
      <c r="DB6" s="22">
        <f t="shared" si="11"/>
        <v>87.41</v>
      </c>
      <c r="DC6" s="22">
        <f t="shared" si="11"/>
        <v>87.08</v>
      </c>
      <c r="DD6" s="22">
        <f t="shared" si="11"/>
        <v>87.26</v>
      </c>
      <c r="DE6" s="22">
        <f t="shared" si="11"/>
        <v>87.57</v>
      </c>
      <c r="DF6" s="22">
        <f t="shared" si="11"/>
        <v>87.26</v>
      </c>
      <c r="DG6" s="21" t="str">
        <f>IF(DG7="","",IF(DG7="-","【-】","【"&amp;SUBSTITUTE(TEXT(DG7,"#,##0.00"),"-","△")&amp;"】"))</f>
        <v>【89.76】</v>
      </c>
      <c r="DH6" s="22">
        <f>IF(DH7="",NA(),DH7)</f>
        <v>53.47</v>
      </c>
      <c r="DI6" s="22">
        <f t="shared" ref="DI6:DQ6" si="12">IF(DI7="",NA(),DI7)</f>
        <v>53.11</v>
      </c>
      <c r="DJ6" s="22">
        <f t="shared" si="12"/>
        <v>53.47</v>
      </c>
      <c r="DK6" s="22">
        <f t="shared" si="12"/>
        <v>53.94</v>
      </c>
      <c r="DL6" s="22">
        <f t="shared" si="12"/>
        <v>53.95</v>
      </c>
      <c r="DM6" s="22">
        <f t="shared" si="12"/>
        <v>47.62</v>
      </c>
      <c r="DN6" s="22">
        <f t="shared" si="12"/>
        <v>48.55</v>
      </c>
      <c r="DO6" s="22">
        <f t="shared" si="12"/>
        <v>49.2</v>
      </c>
      <c r="DP6" s="22">
        <f t="shared" si="12"/>
        <v>50.01</v>
      </c>
      <c r="DQ6" s="22">
        <f t="shared" si="12"/>
        <v>50.99</v>
      </c>
      <c r="DR6" s="21" t="str">
        <f>IF(DR7="","",IF(DR7="-","【-】","【"&amp;SUBSTITUTE(TEXT(DR7,"#,##0.00"),"-","△")&amp;"】"))</f>
        <v>【51.51】</v>
      </c>
      <c r="DS6" s="22">
        <f>IF(DS7="",NA(),DS7)</f>
        <v>27.54</v>
      </c>
      <c r="DT6" s="22">
        <f t="shared" ref="DT6:EB6" si="13">IF(DT7="",NA(),DT7)</f>
        <v>26.99</v>
      </c>
      <c r="DU6" s="22">
        <f t="shared" si="13"/>
        <v>27.47</v>
      </c>
      <c r="DV6" s="22">
        <f t="shared" si="13"/>
        <v>27.38</v>
      </c>
      <c r="DW6" s="22">
        <f t="shared" si="13"/>
        <v>27.37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1.39</v>
      </c>
      <c r="EE6" s="22">
        <f t="shared" ref="EE6:EM6" si="14">IF(EE7="",NA(),EE7)</f>
        <v>1.23</v>
      </c>
      <c r="EF6" s="22">
        <f t="shared" si="14"/>
        <v>1.45</v>
      </c>
      <c r="EG6" s="22">
        <f t="shared" si="14"/>
        <v>1.48</v>
      </c>
      <c r="EH6" s="22">
        <f t="shared" si="14"/>
        <v>1.64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402150</v>
      </c>
      <c r="D7" s="24">
        <v>46</v>
      </c>
      <c r="E7" s="24">
        <v>1</v>
      </c>
      <c r="F7" s="24">
        <v>0</v>
      </c>
      <c r="G7" s="24">
        <v>1</v>
      </c>
      <c r="H7" s="24" t="s">
        <v>93</v>
      </c>
      <c r="I7" s="24" t="s">
        <v>94</v>
      </c>
      <c r="J7" s="24" t="s">
        <v>95</v>
      </c>
      <c r="K7" s="24" t="s">
        <v>96</v>
      </c>
      <c r="L7" s="24" t="s">
        <v>97</v>
      </c>
      <c r="M7" s="24" t="s">
        <v>98</v>
      </c>
      <c r="N7" s="25" t="s">
        <v>99</v>
      </c>
      <c r="O7" s="25">
        <v>58.04</v>
      </c>
      <c r="P7" s="25">
        <v>99.97</v>
      </c>
      <c r="Q7" s="25">
        <v>2486</v>
      </c>
      <c r="R7" s="25">
        <v>39912</v>
      </c>
      <c r="S7" s="25">
        <v>15.96</v>
      </c>
      <c r="T7" s="25">
        <v>2500.75</v>
      </c>
      <c r="U7" s="25">
        <v>58670</v>
      </c>
      <c r="V7" s="25">
        <v>34.96</v>
      </c>
      <c r="W7" s="25">
        <v>1678.2</v>
      </c>
      <c r="X7" s="25">
        <v>108.1</v>
      </c>
      <c r="Y7" s="25">
        <v>107.48</v>
      </c>
      <c r="Z7" s="25">
        <v>107.84</v>
      </c>
      <c r="AA7" s="25">
        <v>110.26</v>
      </c>
      <c r="AB7" s="25">
        <v>104.47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424.81</v>
      </c>
      <c r="AU7" s="25">
        <v>461.76</v>
      </c>
      <c r="AV7" s="25">
        <v>363.62</v>
      </c>
      <c r="AW7" s="25">
        <v>317.81</v>
      </c>
      <c r="AX7" s="25">
        <v>319.52999999999997</v>
      </c>
      <c r="AY7" s="25">
        <v>349.83</v>
      </c>
      <c r="AZ7" s="25">
        <v>360.86</v>
      </c>
      <c r="BA7" s="25">
        <v>350.79</v>
      </c>
      <c r="BB7" s="25">
        <v>354.57</v>
      </c>
      <c r="BC7" s="25">
        <v>357.74</v>
      </c>
      <c r="BD7" s="25">
        <v>252.29</v>
      </c>
      <c r="BE7" s="25">
        <v>494.19</v>
      </c>
      <c r="BF7" s="25">
        <v>498.42</v>
      </c>
      <c r="BG7" s="25">
        <v>492.58</v>
      </c>
      <c r="BH7" s="25">
        <v>502.62</v>
      </c>
      <c r="BI7" s="25">
        <v>599.04999999999995</v>
      </c>
      <c r="BJ7" s="25">
        <v>314.87</v>
      </c>
      <c r="BK7" s="25">
        <v>309.27999999999997</v>
      </c>
      <c r="BL7" s="25">
        <v>322.92</v>
      </c>
      <c r="BM7" s="25">
        <v>303.45999999999998</v>
      </c>
      <c r="BN7" s="25">
        <v>307.27999999999997</v>
      </c>
      <c r="BO7" s="25">
        <v>268.07</v>
      </c>
      <c r="BP7" s="25">
        <v>101.96</v>
      </c>
      <c r="BQ7" s="25">
        <v>101.76</v>
      </c>
      <c r="BR7" s="25">
        <v>101.96</v>
      </c>
      <c r="BS7" s="25">
        <v>103.58</v>
      </c>
      <c r="BT7" s="25">
        <v>83.63</v>
      </c>
      <c r="BU7" s="25">
        <v>103.54</v>
      </c>
      <c r="BV7" s="25">
        <v>103.32</v>
      </c>
      <c r="BW7" s="25">
        <v>100.85</v>
      </c>
      <c r="BX7" s="25">
        <v>103.79</v>
      </c>
      <c r="BY7" s="25">
        <v>98.3</v>
      </c>
      <c r="BZ7" s="25">
        <v>97.47</v>
      </c>
      <c r="CA7" s="25">
        <v>147.69</v>
      </c>
      <c r="CB7" s="25">
        <v>147.6</v>
      </c>
      <c r="CC7" s="25">
        <v>146.25</v>
      </c>
      <c r="CD7" s="25">
        <v>143.25</v>
      </c>
      <c r="CE7" s="25">
        <v>153.21</v>
      </c>
      <c r="CF7" s="25">
        <v>167.46</v>
      </c>
      <c r="CG7" s="25">
        <v>168.56</v>
      </c>
      <c r="CH7" s="25">
        <v>167.1</v>
      </c>
      <c r="CI7" s="25">
        <v>167.86</v>
      </c>
      <c r="CJ7" s="25">
        <v>173.68</v>
      </c>
      <c r="CK7" s="25">
        <v>174.75</v>
      </c>
      <c r="CL7" s="25">
        <v>52.89</v>
      </c>
      <c r="CM7" s="25">
        <v>52.17</v>
      </c>
      <c r="CN7" s="25">
        <v>52.94</v>
      </c>
      <c r="CO7" s="25">
        <v>51.78</v>
      </c>
      <c r="CP7" s="25">
        <v>51.06</v>
      </c>
      <c r="CQ7" s="25">
        <v>59.46</v>
      </c>
      <c r="CR7" s="25">
        <v>59.51</v>
      </c>
      <c r="CS7" s="25">
        <v>59.91</v>
      </c>
      <c r="CT7" s="25">
        <v>59.4</v>
      </c>
      <c r="CU7" s="25">
        <v>59.24</v>
      </c>
      <c r="CV7" s="25">
        <v>59.97</v>
      </c>
      <c r="CW7" s="25">
        <v>88.9</v>
      </c>
      <c r="CX7" s="25">
        <v>88.9</v>
      </c>
      <c r="CY7" s="25">
        <v>88.9</v>
      </c>
      <c r="CZ7" s="25">
        <v>88.7</v>
      </c>
      <c r="DA7" s="25">
        <v>88.55</v>
      </c>
      <c r="DB7" s="25">
        <v>87.41</v>
      </c>
      <c r="DC7" s="25">
        <v>87.08</v>
      </c>
      <c r="DD7" s="25">
        <v>87.26</v>
      </c>
      <c r="DE7" s="25">
        <v>87.57</v>
      </c>
      <c r="DF7" s="25">
        <v>87.26</v>
      </c>
      <c r="DG7" s="25">
        <v>89.76</v>
      </c>
      <c r="DH7" s="25">
        <v>53.47</v>
      </c>
      <c r="DI7" s="25">
        <v>53.11</v>
      </c>
      <c r="DJ7" s="25">
        <v>53.47</v>
      </c>
      <c r="DK7" s="25">
        <v>53.94</v>
      </c>
      <c r="DL7" s="25">
        <v>53.95</v>
      </c>
      <c r="DM7" s="25">
        <v>47.62</v>
      </c>
      <c r="DN7" s="25">
        <v>48.55</v>
      </c>
      <c r="DO7" s="25">
        <v>49.2</v>
      </c>
      <c r="DP7" s="25">
        <v>50.01</v>
      </c>
      <c r="DQ7" s="25">
        <v>50.99</v>
      </c>
      <c r="DR7" s="25">
        <v>51.51</v>
      </c>
      <c r="DS7" s="25">
        <v>27.54</v>
      </c>
      <c r="DT7" s="25">
        <v>26.99</v>
      </c>
      <c r="DU7" s="25">
        <v>27.47</v>
      </c>
      <c r="DV7" s="25">
        <v>27.38</v>
      </c>
      <c r="DW7" s="25">
        <v>27.37</v>
      </c>
      <c r="DX7" s="25">
        <v>16.27</v>
      </c>
      <c r="DY7" s="25">
        <v>17.11</v>
      </c>
      <c r="DZ7" s="25">
        <v>18.329999999999998</v>
      </c>
      <c r="EA7" s="25">
        <v>20.27</v>
      </c>
      <c r="EB7" s="25">
        <v>21.69</v>
      </c>
      <c r="EC7" s="25">
        <v>23.75</v>
      </c>
      <c r="ED7" s="25">
        <v>1.39</v>
      </c>
      <c r="EE7" s="25">
        <v>1.23</v>
      </c>
      <c r="EF7" s="25">
        <v>1.45</v>
      </c>
      <c r="EG7" s="25">
        <v>1.48</v>
      </c>
      <c r="EH7" s="25">
        <v>1.64</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泰範</cp:lastModifiedBy>
  <cp:lastPrinted>2024-01-22T23:48:14Z</cp:lastPrinted>
  <dcterms:created xsi:type="dcterms:W3CDTF">2023-12-05T01:00:46Z</dcterms:created>
  <dcterms:modified xsi:type="dcterms:W3CDTF">2024-01-23T02:29:25Z</dcterms:modified>
  <cp:category/>
</cp:coreProperties>
</file>