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9512516\秦（水道）\●●秦　管理(Ｒ3.10～)\●調査回答\R４年度\５．１月\5.1.10　公営企業に係る経営比較分析表（令和３年度決算）の分析等について 　ｒ5.1.24までに財政課\提出分\"/>
    </mc:Choice>
  </mc:AlternateContent>
  <xr:revisionPtr revIDLastSave="0" documentId="13_ncr:1_{EE3D9F68-A348-433D-AE1D-A0E72C7607E4}" xr6:coauthVersionLast="36" xr6:coauthVersionMax="36" xr10:uidLastSave="{00000000-0000-0000-0000-000000000000}"/>
  <workbookProtection workbookAlgorithmName="SHA-512" workbookHashValue="25qkooFyE2utZx4xjAXsrXa4FQ+X06h8RwL6DneAzAEfBrVn9LPo1fUS4WF7Vj8VVuFRVBp8tzo07mQqUB+cfg==" workbookSaltValue="5IxFBfCnXv59xzODHs+pbw==" workbookSpinCount="100000" lockStructure="1"/>
  <bookViews>
    <workbookView xWindow="0" yWindow="0" windowWidth="28800" windowHeight="117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AL8" i="4" s="1"/>
  <c r="Q6" i="5"/>
  <c r="P6" i="5"/>
  <c r="P10" i="4" s="1"/>
  <c r="O6" i="5"/>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L10" i="4"/>
  <c r="W10" i="4"/>
  <c r="I10" i="4"/>
  <c r="BB8" i="4"/>
  <c r="AT8" i="4"/>
  <c r="AD8" i="4"/>
  <c r="W8" i="4"/>
  <c r="P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<sst xmlns="http://schemas.openxmlformats.org/spreadsheetml/2006/main" count="228" uniqueCount="114">
  <si>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</si>
  <si>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</si>
  <si>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</si>
  <si>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</si>
  <si>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</si>
  <si>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</si>
  <si>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</si>
  <si>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</si>
  <si>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</si>
  <si>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</si>
  <si>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</si>
  <si>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</si>
  <si>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</si>
  <si>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</si>
  <si>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</si>
  <si>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</si>
  <si>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</si>
  <si>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</si>
  <si>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</si>
  <si>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</si>
  <si>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</si>
  <si>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</si>
  <si>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</si>
  <si>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</si>
  <si>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</si>
  <si>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</si>
  <si>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</si>
  <si>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</si>
  <si>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</si>
  <si>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</si>
  <si>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</si>
  <si>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</si>
  <si>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</si>
  <si>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</si>
  <si>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</si>
  <si>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</si>
  <si>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</si>
  <si>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</si>
  <si>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</si>
  <si>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</si>
  <si>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</si>
  <si>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</si>
  <si>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</si>
  <si>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</si>
  <si>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</si>
  <si>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</si>
  <si>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</si>
  <si>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</si>
  <si>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</si>
  <si>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</si>
  <si>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</si>
  <si>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</si>
  <si>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</si>
  <si>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</si>
  <si>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</si>
  <si>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</si>
  <si>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</si>
  <si>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</si>
  <si>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</si>
  <si>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</si>
  <si>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</si>
  <si>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</si>
  <si>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</si>
  <si>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</si>
  <si>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</si>
  <si>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</si>
  <si>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</si>
  <si>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</si>
  <si>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</si>
  <si>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</si>
  <si>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</si>
  <si>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</si>
  <si>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</si>
  <si>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</si>
  <si>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</si>
  <si>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</si>
  <si>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</si>
  <si>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</si>
  <si>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</si>
  <si>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</si>
  <si>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</si>
  <si>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</si>
  <si>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</si>
  <si>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</si>
  <si>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</si>
  <si>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</si>
  <si>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</si>
  <si>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</si>
  <si>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</si>
  <si>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</si>
  <si>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</si>
  <si>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</si>
  <si>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</si>
  <si>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中間市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</si>
  <si>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</si>
  <si>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</si>
  <si>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</si>
  <si>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</si>
  <si>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</si>
  <si>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</si>
  <si>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</si>
  <si>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</si>
  <si>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</si>
  <si>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</si>
  <si>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</si>
  <si>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</si>
  <si>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</si>
  <si>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</si>
  <si>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</si>
  <si>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</si>
  <si>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</si>
  <si>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有形固定資産減価償却率、②管路経年化率のどちらも類似団体平均値を上回っており、老朽化が顕著となっており、将来も安定した水供給を実現させる為、更新速度の向上を目指しているが、いかに効率の良い計画性を発揮するかが課題となっている。</t>
    <rPh sb="72" eb="74">
      <t>コウシン</t>
    </rPh>
    <rPh sb="74" eb="76">
      <t>ソクド</t>
    </rPh>
    <phoneticPr fontId="1"/>
  </si>
  <si>
    <t>　収支関係の指標においては、経常利益は黒字で累積欠損金はなく、安定の水準で推移しており、健全且つ効率的な経営であるといえる。
　今後の課題としては、人口減少に伴い給水収益の増加は見込めないところ、管路等を含めた固定資産の老朽化に対し、更新の投資額を確保のうえ計画的に促進する必要があり、アセットマネジメントの視点で、更新費用以外の費用の削減、施設の効率性の向上、水道料金設定の適正化等を総合的に検討し、事業の方向性を定めて行く必要がある。</t>
    <rPh sb="34" eb="36">
      <t>スイジュン</t>
    </rPh>
    <rPh sb="74" eb="76">
      <t>ジンコウ</t>
    </rPh>
    <rPh sb="76" eb="78">
      <t>ゲンショウ</t>
    </rPh>
    <rPh sb="79" eb="80">
      <t>トモナ</t>
    </rPh>
    <rPh sb="83" eb="85">
      <t>シュウエキ</t>
    </rPh>
    <rPh sb="114" eb="115">
      <t>タイ</t>
    </rPh>
    <rPh sb="120" eb="123">
      <t>トウシガク</t>
    </rPh>
    <rPh sb="124" eb="126">
      <t>カクホ</t>
    </rPh>
    <rPh sb="129" eb="132">
      <t>ケイカクテキ</t>
    </rPh>
    <rPh sb="178" eb="180">
      <t>コウジョウ</t>
    </rPh>
    <rPh sb="211" eb="212">
      <t>ユ</t>
    </rPh>
    <rPh sb="213" eb="215">
      <t>ヒツヨウ</t>
    </rPh>
    <phoneticPr fontId="1"/>
  </si>
  <si>
    <t>　①経常収支比率は105％から110％の間で推移しているものの、類似団体平均値を若干下回っている。この比率が100％を下回らないよう、経営の効率化などを図っていく必要がある。
　②毎年黒字を計上していることで、累積欠損金は発生していないが、今後も安定経営に努める必要がある。
　③流動比率は317％ではあるが年々減少傾向であり現金を始めとする流動資産の確保に努める必要がある。
　➃単年度における水道料金収益に対し5倍を超える企業債残高が発生している。企業努力を続けることで類似団体と同水準まで比率を落としていきたい。
　⑤料金回収率は、⑥給水原価の低さにより100％以上を維持している。
　⑦施設利用率は、類似団体平均値を下回る水準で微減しており、今後の給水人口等の将来推移を分析のうえ、投資のあり方を見直す必要がある。
　⑧有収率は類似団体平均値を上回るも、全国平均値を下回っている。低料金にて水道水を給水できてはいるが、更なる有収率の向上を図る必要がある。</t>
    <rPh sb="40" eb="42">
      <t>ジャッカン</t>
    </rPh>
    <rPh sb="67" eb="69">
      <t>ケイエイ</t>
    </rPh>
    <rPh sb="70" eb="73">
      <t>コウリツカ</t>
    </rPh>
    <rPh sb="76" eb="77">
      <t>ハカ</t>
    </rPh>
    <rPh sb="81" eb="83">
      <t>ヒツヨウ</t>
    </rPh>
    <rPh sb="90" eb="92">
      <t>マイトシ</t>
    </rPh>
    <rPh sb="92" eb="94">
      <t>クロジ</t>
    </rPh>
    <rPh sb="95" eb="97">
      <t>ケイジョウ</t>
    </rPh>
    <rPh sb="111" eb="113">
      <t>ハッセイ</t>
    </rPh>
    <rPh sb="120" eb="122">
      <t>コンゴ</t>
    </rPh>
    <rPh sb="123" eb="125">
      <t>アンテイ</t>
    </rPh>
    <rPh sb="125" eb="127">
      <t>ケイエイ</t>
    </rPh>
    <rPh sb="128" eb="129">
      <t>ツト</t>
    </rPh>
    <rPh sb="131" eb="133">
      <t>ヒツヨウ</t>
    </rPh>
    <rPh sb="154" eb="156">
      <t>ネンネン</t>
    </rPh>
    <rPh sb="156" eb="158">
      <t>ゲンショウ</t>
    </rPh>
    <rPh sb="158" eb="160">
      <t>ケイコウ</t>
    </rPh>
    <rPh sb="163" eb="165">
      <t>ゲンキン</t>
    </rPh>
    <rPh sb="166" eb="167">
      <t>ハジ</t>
    </rPh>
    <rPh sb="171" eb="173">
      <t>リュウドウ</t>
    </rPh>
    <rPh sb="173" eb="175">
      <t>シサン</t>
    </rPh>
    <rPh sb="176" eb="178">
      <t>カクホ</t>
    </rPh>
    <rPh sb="179" eb="180">
      <t>ツト</t>
    </rPh>
    <rPh sb="182" eb="184">
      <t>ヒツヨウ</t>
    </rPh>
    <rPh sb="231" eb="232">
      <t>ツヅ</t>
    </rPh>
    <rPh sb="237" eb="239">
      <t>ルイジ</t>
    </rPh>
    <rPh sb="239" eb="241">
      <t>ダンタイ</t>
    </rPh>
    <rPh sb="242" eb="245">
      <t>ドウスイジュン</t>
    </rPh>
    <rPh sb="247" eb="249">
      <t>ヒリツ</t>
    </rPh>
    <rPh sb="250" eb="251">
      <t>オ</t>
    </rPh>
    <rPh sb="315" eb="317">
      <t>スイジュン</t>
    </rPh>
    <rPh sb="318" eb="320">
      <t>ビゲン</t>
    </rPh>
    <rPh sb="334" eb="336">
      <t>ショウライ</t>
    </rPh>
    <rPh sb="339" eb="341">
      <t>ブンセキ</t>
    </rPh>
    <rPh sb="352" eb="354">
      <t>ミナオ</t>
    </rPh>
    <rPh sb="385" eb="386">
      <t>アタイ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</si>
</sst>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1.1599999999999999</c:v>
                </c:pt>
                <c:pt idx="1">
                  <c:v>1.39</c:v>
                </c:pt>
                <c:pt idx="2">
                  <c:v>1.23</c:v>
                </c:pt>
                <c:pt idx="3">
                  <c:v>1.45</c:v>
                </c:pt>
                <c:pt idx="4">
                  <c:v>1.48</c:v>
                </c:pt>
              </c:numCache>
            </c:numRef>
          </c:val>
          <c:extLst>
            <c:ext xmlns:c16="http://schemas.microsoft.com/office/drawing/2014/chart" uri="{C3380CC4-5D6E-409C-BE32-E72D297353CC}">
              <c16:uniqueId val="{00000000-3FA5-42A4-9FF2-43D7BE5451A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3FA5-42A4-9FF2-43D7BE5451A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53.55</c:v>
                </c:pt>
                <c:pt idx="1">
                  <c:v>52.89</c:v>
                </c:pt>
                <c:pt idx="2">
                  <c:v>52.17</c:v>
                </c:pt>
                <c:pt idx="3">
                  <c:v>52.94</c:v>
                </c:pt>
                <c:pt idx="4">
                  <c:v>51.78</c:v>
                </c:pt>
              </c:numCache>
            </c:numRef>
          </c:val>
          <c:extLst>
            <c:ext xmlns:c16="http://schemas.microsoft.com/office/drawing/2014/chart" uri="{C3380CC4-5D6E-409C-BE32-E72D297353CC}">
              <c16:uniqueId val="{00000000-E1B4-45DB-AF96-0463DE6BFC1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E1B4-45DB-AF96-0463DE6BFC1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88.9</c:v>
                </c:pt>
                <c:pt idx="1">
                  <c:v>88.9</c:v>
                </c:pt>
                <c:pt idx="2">
                  <c:v>88.9</c:v>
                </c:pt>
                <c:pt idx="3">
                  <c:v>88.9</c:v>
                </c:pt>
                <c:pt idx="4">
                  <c:v>88.7</c:v>
                </c:pt>
              </c:numCache>
            </c:numRef>
          </c:val>
          <c:extLst>
            <c:ext xmlns:c16="http://schemas.microsoft.com/office/drawing/2014/chart" uri="{C3380CC4-5D6E-409C-BE32-E72D297353CC}">
              <c16:uniqueId val="{00000000-61B8-41E1-B5AF-3A7A692B554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61B8-41E1-B5AF-3A7A692B554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105.62</c:v>
                </c:pt>
                <c:pt idx="1">
                  <c:v>108.1</c:v>
                </c:pt>
                <c:pt idx="2">
                  <c:v>107.48</c:v>
                </c:pt>
                <c:pt idx="3">
                  <c:v>107.84</c:v>
                </c:pt>
                <c:pt idx="4">
                  <c:v>110.26</c:v>
                </c:pt>
              </c:numCache>
            </c:numRef>
          </c:val>
          <c:extLst>
            <c:ext xmlns:c16="http://schemas.microsoft.com/office/drawing/2014/chart" uri="{C3380CC4-5D6E-409C-BE32-E72D297353CC}">
              <c16:uniqueId val="{00000000-5F11-4F45-9911-09456E385C8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5F11-4F45-9911-09456E385C8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53.19</c:v>
                </c:pt>
                <c:pt idx="1">
                  <c:v>53.47</c:v>
                </c:pt>
                <c:pt idx="2">
                  <c:v>53.11</c:v>
                </c:pt>
                <c:pt idx="3">
                  <c:v>53.47</c:v>
                </c:pt>
                <c:pt idx="4">
                  <c:v>53.94</c:v>
                </c:pt>
              </c:numCache>
            </c:numRef>
          </c:val>
          <c:extLst>
            <c:ext xmlns:c16="http://schemas.microsoft.com/office/drawing/2014/chart" uri="{C3380CC4-5D6E-409C-BE32-E72D297353CC}">
              <c16:uniqueId val="{00000000-737E-4285-BE46-8D8525AB94C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737E-4285-BE46-8D8525AB94C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26.62</c:v>
                </c:pt>
                <c:pt idx="1">
                  <c:v>27.54</c:v>
                </c:pt>
                <c:pt idx="2">
                  <c:v>26.99</c:v>
                </c:pt>
                <c:pt idx="3">
                  <c:v>27.47</c:v>
                </c:pt>
                <c:pt idx="4">
                  <c:v>27.38</c:v>
                </c:pt>
              </c:numCache>
            </c:numRef>
          </c:val>
          <c:extLst>
            <c:ext xmlns:c16="http://schemas.microsoft.com/office/drawing/2014/chart" uri="{C3380CC4-5D6E-409C-BE32-E72D297353CC}">
              <c16:uniqueId val="{00000000-DC52-4380-8F2E-7DDA068CFB5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DC52-4380-8F2E-7DDA068CFB5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627-41F7-B53B-571139D9948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9627-41F7-B53B-571139D9948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553.03</c:v>
                </c:pt>
                <c:pt idx="1">
                  <c:v>424.81</c:v>
                </c:pt>
                <c:pt idx="2">
                  <c:v>461.76</c:v>
                </c:pt>
                <c:pt idx="3">
                  <c:v>363.62</c:v>
                </c:pt>
                <c:pt idx="4">
                  <c:v>317.81</c:v>
                </c:pt>
              </c:numCache>
            </c:numRef>
          </c:val>
          <c:extLst>
            <c:ext xmlns:c16="http://schemas.microsoft.com/office/drawing/2014/chart" uri="{C3380CC4-5D6E-409C-BE32-E72D297353CC}">
              <c16:uniqueId val="{00000000-6032-4D8D-823E-3486CE9C346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6032-4D8D-823E-3486CE9C346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487.98</c:v>
                </c:pt>
                <c:pt idx="1">
                  <c:v>494.19</c:v>
                </c:pt>
                <c:pt idx="2">
                  <c:v>498.42</c:v>
                </c:pt>
                <c:pt idx="3">
                  <c:v>492.58</c:v>
                </c:pt>
                <c:pt idx="4">
                  <c:v>502.62</c:v>
                </c:pt>
              </c:numCache>
            </c:numRef>
          </c:val>
          <c:extLst>
            <c:ext xmlns:c16="http://schemas.microsoft.com/office/drawing/2014/chart" uri="{C3380CC4-5D6E-409C-BE32-E72D297353CC}">
              <c16:uniqueId val="{00000000-F334-45D3-A8A8-643B67ACEC0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F334-45D3-A8A8-643B67ACEC0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99.96</c:v>
                </c:pt>
                <c:pt idx="1">
                  <c:v>101.96</c:v>
                </c:pt>
                <c:pt idx="2">
                  <c:v>101.76</c:v>
                </c:pt>
                <c:pt idx="3">
                  <c:v>101.96</c:v>
                </c:pt>
                <c:pt idx="4">
                  <c:v>103.58</c:v>
                </c:pt>
              </c:numCache>
            </c:numRef>
          </c:val>
          <c:extLst>
            <c:ext xmlns:c16="http://schemas.microsoft.com/office/drawing/2014/chart" uri="{C3380CC4-5D6E-409C-BE32-E72D297353CC}">
              <c16:uniqueId val="{00000000-0983-4D15-A214-AF2D98650C3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0983-4D15-A214-AF2D98650C3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151.16999999999999</c:v>
                </c:pt>
                <c:pt idx="1">
                  <c:v>147.69</c:v>
                </c:pt>
                <c:pt idx="2">
                  <c:v>147.6</c:v>
                </c:pt>
                <c:pt idx="3">
                  <c:v>146.25</c:v>
                </c:pt>
                <c:pt idx="4">
                  <c:v>143.25</c:v>
                </c:pt>
              </c:numCache>
            </c:numRef>
          </c:val>
          <c:extLst>
            <c:ext xmlns:c16="http://schemas.microsoft.com/office/drawing/2014/chart" uri="{C3380CC4-5D6E-409C-BE32-E72D297353CC}">
              <c16:uniqueId val="{00000000-7F60-441C-A2E9-B55ED6C4D54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7F60-441C-A2E9-B55ED6C4D54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福岡県　中間市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非設置</v>
      </c>
      <c r="AE8" s="44"/>
      <c r="AF8" s="44"/>
      <c r="AG8" s="44"/>
      <c r="AH8" s="44"/>
      <c r="AI8" s="44"/>
      <c r="AJ8" s="44"/>
      <c r="AK8" s="2"/>
      <c r="AL8" s="45">
        <f>データ!$R$6</f>
        <v>40348</v>
      </c>
      <c r="AM8" s="45"/>
      <c r="AN8" s="45"/>
      <c r="AO8" s="45"/>
      <c r="AP8" s="45"/>
      <c r="AQ8" s="45"/>
      <c r="AR8" s="45"/>
      <c r="AS8" s="45"/>
      <c r="AT8" s="46">
        <f>データ!$S$6</f>
        <v>15.96</v>
      </c>
      <c r="AU8" s="47"/>
      <c r="AV8" s="47"/>
      <c r="AW8" s="47"/>
      <c r="AX8" s="47"/>
      <c r="AY8" s="47"/>
      <c r="AZ8" s="47"/>
      <c r="BA8" s="47"/>
      <c r="BB8" s="48">
        <f>データ!$T$6</f>
        <v>2528.0700000000002</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57.8</v>
      </c>
      <c r="J10" s="47"/>
      <c r="K10" s="47"/>
      <c r="L10" s="47"/>
      <c r="M10" s="47"/>
      <c r="N10" s="47"/>
      <c r="O10" s="81"/>
      <c r="P10" s="48">
        <f>データ!$P$6</f>
        <v>99.97</v>
      </c>
      <c r="Q10" s="48"/>
      <c r="R10" s="48"/>
      <c r="S10" s="48"/>
      <c r="T10" s="48"/>
      <c r="U10" s="48"/>
      <c r="V10" s="48"/>
      <c r="W10" s="45">
        <f>データ!$Q$6</f>
        <v>2486</v>
      </c>
      <c r="X10" s="45"/>
      <c r="Y10" s="45"/>
      <c r="Z10" s="45"/>
      <c r="AA10" s="45"/>
      <c r="AB10" s="45"/>
      <c r="AC10" s="45"/>
      <c r="AD10" s="2"/>
      <c r="AE10" s="2"/>
      <c r="AF10" s="2"/>
      <c r="AG10" s="2"/>
      <c r="AH10" s="2"/>
      <c r="AI10" s="2"/>
      <c r="AJ10" s="2"/>
      <c r="AK10" s="2"/>
      <c r="AL10" s="45">
        <f>データ!$U$6</f>
        <v>59243</v>
      </c>
      <c r="AM10" s="45"/>
      <c r="AN10" s="45"/>
      <c r="AO10" s="45"/>
      <c r="AP10" s="45"/>
      <c r="AQ10" s="45"/>
      <c r="AR10" s="45"/>
      <c r="AS10" s="45"/>
      <c r="AT10" s="46">
        <f>データ!$V$6</f>
        <v>34.96</v>
      </c>
      <c r="AU10" s="47"/>
      <c r="AV10" s="47"/>
      <c r="AW10" s="47"/>
      <c r="AX10" s="47"/>
      <c r="AY10" s="47"/>
      <c r="AZ10" s="47"/>
      <c r="BA10" s="47"/>
      <c r="BB10" s="48">
        <f>データ!$W$6</f>
        <v>1694.59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0"/>
      <c r="BM44" s="61"/>
      <c r="BN44" s="61"/>
      <c r="BO44" s="61"/>
      <c r="BP44" s="61"/>
      <c r="BQ44" s="61"/>
      <c r="BR44" s="61"/>
      <c r="BS44" s="61"/>
      <c r="BT44" s="61"/>
      <c r="BU44" s="61"/>
      <c r="BV44" s="61"/>
      <c r="BW44" s="61"/>
      <c r="BX44" s="61"/>
      <c r="BY44" s="61"/>
      <c r="BZ44" s="6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oZByzPc1FQqw9UwbqCaxgNBkjK5a5/L0eHWJIv/MBLEeEqRjY7aNucG6DWClF4tE1N0wm1VeoucfL4kBbiMH1Q==" saltValue="z3khjFy8q1GaaWukAlc3U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402150</v>
      </c>
      <c r="D6" s="20">
        <f t="shared" si="3"/>
        <v>46</v>
      </c>
      <c r="E6" s="20">
        <f t="shared" si="3"/>
        <v>1</v>
      </c>
      <c r="F6" s="20">
        <f t="shared" si="3"/>
        <v>0</v>
      </c>
      <c r="G6" s="20">
        <f t="shared" si="3"/>
        <v>1</v>
      </c>
      <c r="H6" s="20" t="str">
        <f t="shared" si="3"/>
        <v>福岡県　中間市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57.8</v>
      </c>
      <c r="P6" s="21">
        <f t="shared" si="3"/>
        <v>99.97</v>
      </c>
      <c r="Q6" s="21">
        <f t="shared" si="3"/>
        <v>2486</v>
      </c>
      <c r="R6" s="21">
        <f t="shared" si="3"/>
        <v>40348</v>
      </c>
      <c r="S6" s="21">
        <f t="shared" si="3"/>
        <v>15.96</v>
      </c>
      <c r="T6" s="21">
        <f t="shared" si="3"/>
        <v>2528.0700000000002</v>
      </c>
      <c r="U6" s="21">
        <f t="shared" si="3"/>
        <v>59243</v>
      </c>
      <c r="V6" s="21">
        <f t="shared" si="3"/>
        <v>34.96</v>
      </c>
      <c r="W6" s="21">
        <f t="shared" si="3"/>
        <v>1694.59</v>
      </c>
      <c r="X6" s="22">
        <f>IF(X7="",NA(),X7)</f>
        <v>105.62</v>
      </c>
      <c r="Y6" s="22">
        <f t="shared" ref="Y6:AG6" si="4">IF(Y7="",NA(),Y7)</f>
        <v>108.1</v>
      </c>
      <c r="Z6" s="22">
        <f t="shared" si="4"/>
        <v>107.48</v>
      </c>
      <c r="AA6" s="22">
        <f t="shared" si="4"/>
        <v>107.84</v>
      </c>
      <c r="AB6" s="22">
        <f t="shared" si="4"/>
        <v>110.26</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553.03</v>
      </c>
      <c r="AU6" s="22">
        <f t="shared" ref="AU6:BC6" si="6">IF(AU7="",NA(),AU7)</f>
        <v>424.81</v>
      </c>
      <c r="AV6" s="22">
        <f t="shared" si="6"/>
        <v>461.76</v>
      </c>
      <c r="AW6" s="22">
        <f t="shared" si="6"/>
        <v>363.62</v>
      </c>
      <c r="AX6" s="22">
        <f t="shared" si="6"/>
        <v>317.81</v>
      </c>
      <c r="AY6" s="22">
        <f t="shared" si="6"/>
        <v>355.5</v>
      </c>
      <c r="AZ6" s="22">
        <f t="shared" si="6"/>
        <v>349.83</v>
      </c>
      <c r="BA6" s="22">
        <f t="shared" si="6"/>
        <v>360.86</v>
      </c>
      <c r="BB6" s="22">
        <f t="shared" si="6"/>
        <v>350.79</v>
      </c>
      <c r="BC6" s="22">
        <f t="shared" si="6"/>
        <v>354.57</v>
      </c>
      <c r="BD6" s="21" t="str">
        <f>IF(BD7="","",IF(BD7="-","【-】","【"&amp;SUBSTITUTE(TEXT(BD7,"#,##0.00"),"-","△")&amp;"】"))</f>
        <v>【261.51】</v>
      </c>
      <c r="BE6" s="22">
        <f>IF(BE7="",NA(),BE7)</f>
        <v>487.98</v>
      </c>
      <c r="BF6" s="22">
        <f t="shared" ref="BF6:BN6" si="7">IF(BF7="",NA(),BF7)</f>
        <v>494.19</v>
      </c>
      <c r="BG6" s="22">
        <f t="shared" si="7"/>
        <v>498.42</v>
      </c>
      <c r="BH6" s="22">
        <f t="shared" si="7"/>
        <v>492.58</v>
      </c>
      <c r="BI6" s="22">
        <f t="shared" si="7"/>
        <v>502.62</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99.96</v>
      </c>
      <c r="BQ6" s="22">
        <f t="shared" ref="BQ6:BY6" si="8">IF(BQ7="",NA(),BQ7)</f>
        <v>101.96</v>
      </c>
      <c r="BR6" s="22">
        <f t="shared" si="8"/>
        <v>101.76</v>
      </c>
      <c r="BS6" s="22">
        <f t="shared" si="8"/>
        <v>101.96</v>
      </c>
      <c r="BT6" s="22">
        <f t="shared" si="8"/>
        <v>103.58</v>
      </c>
      <c r="BU6" s="22">
        <f t="shared" si="8"/>
        <v>104.57</v>
      </c>
      <c r="BV6" s="22">
        <f t="shared" si="8"/>
        <v>103.54</v>
      </c>
      <c r="BW6" s="22">
        <f t="shared" si="8"/>
        <v>103.32</v>
      </c>
      <c r="BX6" s="22">
        <f t="shared" si="8"/>
        <v>100.85</v>
      </c>
      <c r="BY6" s="22">
        <f t="shared" si="8"/>
        <v>103.79</v>
      </c>
      <c r="BZ6" s="21" t="str">
        <f>IF(BZ7="","",IF(BZ7="-","【-】","【"&amp;SUBSTITUTE(TEXT(BZ7,"#,##0.00"),"-","△")&amp;"】"))</f>
        <v>【102.35】</v>
      </c>
      <c r="CA6" s="22">
        <f>IF(CA7="",NA(),CA7)</f>
        <v>151.16999999999999</v>
      </c>
      <c r="CB6" s="22">
        <f t="shared" ref="CB6:CJ6" si="9">IF(CB7="",NA(),CB7)</f>
        <v>147.69</v>
      </c>
      <c r="CC6" s="22">
        <f t="shared" si="9"/>
        <v>147.6</v>
      </c>
      <c r="CD6" s="22">
        <f t="shared" si="9"/>
        <v>146.25</v>
      </c>
      <c r="CE6" s="22">
        <f t="shared" si="9"/>
        <v>143.25</v>
      </c>
      <c r="CF6" s="22">
        <f t="shared" si="9"/>
        <v>165.47</v>
      </c>
      <c r="CG6" s="22">
        <f t="shared" si="9"/>
        <v>167.46</v>
      </c>
      <c r="CH6" s="22">
        <f t="shared" si="9"/>
        <v>168.56</v>
      </c>
      <c r="CI6" s="22">
        <f t="shared" si="9"/>
        <v>167.1</v>
      </c>
      <c r="CJ6" s="22">
        <f t="shared" si="9"/>
        <v>167.86</v>
      </c>
      <c r="CK6" s="21" t="str">
        <f>IF(CK7="","",IF(CK7="-","【-】","【"&amp;SUBSTITUTE(TEXT(CK7,"#,##0.00"),"-","△")&amp;"】"))</f>
        <v>【167.74】</v>
      </c>
      <c r="CL6" s="22">
        <f>IF(CL7="",NA(),CL7)</f>
        <v>53.55</v>
      </c>
      <c r="CM6" s="22">
        <f t="shared" ref="CM6:CU6" si="10">IF(CM7="",NA(),CM7)</f>
        <v>52.89</v>
      </c>
      <c r="CN6" s="22">
        <f t="shared" si="10"/>
        <v>52.17</v>
      </c>
      <c r="CO6" s="22">
        <f t="shared" si="10"/>
        <v>52.94</v>
      </c>
      <c r="CP6" s="22">
        <f t="shared" si="10"/>
        <v>51.78</v>
      </c>
      <c r="CQ6" s="22">
        <f t="shared" si="10"/>
        <v>59.74</v>
      </c>
      <c r="CR6" s="22">
        <f t="shared" si="10"/>
        <v>59.46</v>
      </c>
      <c r="CS6" s="22">
        <f t="shared" si="10"/>
        <v>59.51</v>
      </c>
      <c r="CT6" s="22">
        <f t="shared" si="10"/>
        <v>59.91</v>
      </c>
      <c r="CU6" s="22">
        <f t="shared" si="10"/>
        <v>59.4</v>
      </c>
      <c r="CV6" s="21" t="str">
        <f>IF(CV7="","",IF(CV7="-","【-】","【"&amp;SUBSTITUTE(TEXT(CV7,"#,##0.00"),"-","△")&amp;"】"))</f>
        <v>【60.29】</v>
      </c>
      <c r="CW6" s="22">
        <f>IF(CW7="",NA(),CW7)</f>
        <v>88.9</v>
      </c>
      <c r="CX6" s="22">
        <f t="shared" ref="CX6:DF6" si="11">IF(CX7="",NA(),CX7)</f>
        <v>88.9</v>
      </c>
      <c r="CY6" s="22">
        <f t="shared" si="11"/>
        <v>88.9</v>
      </c>
      <c r="CZ6" s="22">
        <f t="shared" si="11"/>
        <v>88.9</v>
      </c>
      <c r="DA6" s="22">
        <f t="shared" si="11"/>
        <v>88.7</v>
      </c>
      <c r="DB6" s="22">
        <f t="shared" si="11"/>
        <v>87.28</v>
      </c>
      <c r="DC6" s="22">
        <f t="shared" si="11"/>
        <v>87.41</v>
      </c>
      <c r="DD6" s="22">
        <f t="shared" si="11"/>
        <v>87.08</v>
      </c>
      <c r="DE6" s="22">
        <f t="shared" si="11"/>
        <v>87.26</v>
      </c>
      <c r="DF6" s="22">
        <f t="shared" si="11"/>
        <v>87.57</v>
      </c>
      <c r="DG6" s="21" t="str">
        <f>IF(DG7="","",IF(DG7="-","【-】","【"&amp;SUBSTITUTE(TEXT(DG7,"#,##0.00"),"-","△")&amp;"】"))</f>
        <v>【90.12】</v>
      </c>
      <c r="DH6" s="22">
        <f>IF(DH7="",NA(),DH7)</f>
        <v>53.19</v>
      </c>
      <c r="DI6" s="22">
        <f t="shared" ref="DI6:DQ6" si="12">IF(DI7="",NA(),DI7)</f>
        <v>53.47</v>
      </c>
      <c r="DJ6" s="22">
        <f t="shared" si="12"/>
        <v>53.11</v>
      </c>
      <c r="DK6" s="22">
        <f t="shared" si="12"/>
        <v>53.47</v>
      </c>
      <c r="DL6" s="22">
        <f t="shared" si="12"/>
        <v>53.94</v>
      </c>
      <c r="DM6" s="22">
        <f t="shared" si="12"/>
        <v>46.94</v>
      </c>
      <c r="DN6" s="22">
        <f t="shared" si="12"/>
        <v>47.62</v>
      </c>
      <c r="DO6" s="22">
        <f t="shared" si="12"/>
        <v>48.55</v>
      </c>
      <c r="DP6" s="22">
        <f t="shared" si="12"/>
        <v>49.2</v>
      </c>
      <c r="DQ6" s="22">
        <f t="shared" si="12"/>
        <v>50.01</v>
      </c>
      <c r="DR6" s="21" t="str">
        <f>IF(DR7="","",IF(DR7="-","【-】","【"&amp;SUBSTITUTE(TEXT(DR7,"#,##0.00"),"-","△")&amp;"】"))</f>
        <v>【50.88】</v>
      </c>
      <c r="DS6" s="22">
        <f>IF(DS7="",NA(),DS7)</f>
        <v>26.62</v>
      </c>
      <c r="DT6" s="22">
        <f t="shared" ref="DT6:EB6" si="13">IF(DT7="",NA(),DT7)</f>
        <v>27.54</v>
      </c>
      <c r="DU6" s="22">
        <f t="shared" si="13"/>
        <v>26.99</v>
      </c>
      <c r="DV6" s="22">
        <f t="shared" si="13"/>
        <v>27.47</v>
      </c>
      <c r="DW6" s="22">
        <f t="shared" si="13"/>
        <v>27.38</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1.1599999999999999</v>
      </c>
      <c r="EE6" s="22">
        <f t="shared" ref="EE6:EM6" si="14">IF(EE7="",NA(),EE7)</f>
        <v>1.39</v>
      </c>
      <c r="EF6" s="22">
        <f t="shared" si="14"/>
        <v>1.23</v>
      </c>
      <c r="EG6" s="22">
        <f t="shared" si="14"/>
        <v>1.45</v>
      </c>
      <c r="EH6" s="22">
        <f t="shared" si="14"/>
        <v>1.48</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15">
      <c r="A7" s="15"/>
      <c r="B7" s="24">
        <v>2021</v>
      </c>
      <c r="C7" s="24">
        <v>402150</v>
      </c>
      <c r="D7" s="24">
        <v>46</v>
      </c>
      <c r="E7" s="24">
        <v>1</v>
      </c>
      <c r="F7" s="24">
        <v>0</v>
      </c>
      <c r="G7" s="24">
        <v>1</v>
      </c>
      <c r="H7" s="24" t="s">
        <v>93</v>
      </c>
      <c r="I7" s="24" t="s">
        <v>94</v>
      </c>
      <c r="J7" s="24" t="s">
        <v>95</v>
      </c>
      <c r="K7" s="24" t="s">
        <v>96</v>
      </c>
      <c r="L7" s="24" t="s">
        <v>97</v>
      </c>
      <c r="M7" s="24" t="s">
        <v>98</v>
      </c>
      <c r="N7" s="25" t="s">
        <v>99</v>
      </c>
      <c r="O7" s="25">
        <v>57.8</v>
      </c>
      <c r="P7" s="25">
        <v>99.97</v>
      </c>
      <c r="Q7" s="25">
        <v>2486</v>
      </c>
      <c r="R7" s="25">
        <v>40348</v>
      </c>
      <c r="S7" s="25">
        <v>15.96</v>
      </c>
      <c r="T7" s="25">
        <v>2528.0700000000002</v>
      </c>
      <c r="U7" s="25">
        <v>59243</v>
      </c>
      <c r="V7" s="25">
        <v>34.96</v>
      </c>
      <c r="W7" s="25">
        <v>1694.59</v>
      </c>
      <c r="X7" s="25">
        <v>105.62</v>
      </c>
      <c r="Y7" s="25">
        <v>108.1</v>
      </c>
      <c r="Z7" s="25">
        <v>107.48</v>
      </c>
      <c r="AA7" s="25">
        <v>107.84</v>
      </c>
      <c r="AB7" s="25">
        <v>110.26</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553.03</v>
      </c>
      <c r="AU7" s="25">
        <v>424.81</v>
      </c>
      <c r="AV7" s="25">
        <v>461.76</v>
      </c>
      <c r="AW7" s="25">
        <v>363.62</v>
      </c>
      <c r="AX7" s="25">
        <v>317.81</v>
      </c>
      <c r="AY7" s="25">
        <v>355.5</v>
      </c>
      <c r="AZ7" s="25">
        <v>349.83</v>
      </c>
      <c r="BA7" s="25">
        <v>360.86</v>
      </c>
      <c r="BB7" s="25">
        <v>350.79</v>
      </c>
      <c r="BC7" s="25">
        <v>354.57</v>
      </c>
      <c r="BD7" s="25">
        <v>261.51</v>
      </c>
      <c r="BE7" s="25">
        <v>487.98</v>
      </c>
      <c r="BF7" s="25">
        <v>494.19</v>
      </c>
      <c r="BG7" s="25">
        <v>498.42</v>
      </c>
      <c r="BH7" s="25">
        <v>492.58</v>
      </c>
      <c r="BI7" s="25">
        <v>502.62</v>
      </c>
      <c r="BJ7" s="25">
        <v>312.58</v>
      </c>
      <c r="BK7" s="25">
        <v>314.87</v>
      </c>
      <c r="BL7" s="25">
        <v>309.27999999999997</v>
      </c>
      <c r="BM7" s="25">
        <v>322.92</v>
      </c>
      <c r="BN7" s="25">
        <v>303.45999999999998</v>
      </c>
      <c r="BO7" s="25">
        <v>265.16000000000003</v>
      </c>
      <c r="BP7" s="25">
        <v>99.96</v>
      </c>
      <c r="BQ7" s="25">
        <v>101.96</v>
      </c>
      <c r="BR7" s="25">
        <v>101.76</v>
      </c>
      <c r="BS7" s="25">
        <v>101.96</v>
      </c>
      <c r="BT7" s="25">
        <v>103.58</v>
      </c>
      <c r="BU7" s="25">
        <v>104.57</v>
      </c>
      <c r="BV7" s="25">
        <v>103.54</v>
      </c>
      <c r="BW7" s="25">
        <v>103.32</v>
      </c>
      <c r="BX7" s="25">
        <v>100.85</v>
      </c>
      <c r="BY7" s="25">
        <v>103.79</v>
      </c>
      <c r="BZ7" s="25">
        <v>102.35</v>
      </c>
      <c r="CA7" s="25">
        <v>151.16999999999999</v>
      </c>
      <c r="CB7" s="25">
        <v>147.69</v>
      </c>
      <c r="CC7" s="25">
        <v>147.6</v>
      </c>
      <c r="CD7" s="25">
        <v>146.25</v>
      </c>
      <c r="CE7" s="25">
        <v>143.25</v>
      </c>
      <c r="CF7" s="25">
        <v>165.47</v>
      </c>
      <c r="CG7" s="25">
        <v>167.46</v>
      </c>
      <c r="CH7" s="25">
        <v>168.56</v>
      </c>
      <c r="CI7" s="25">
        <v>167.1</v>
      </c>
      <c r="CJ7" s="25">
        <v>167.86</v>
      </c>
      <c r="CK7" s="25">
        <v>167.74</v>
      </c>
      <c r="CL7" s="25">
        <v>53.55</v>
      </c>
      <c r="CM7" s="25">
        <v>52.89</v>
      </c>
      <c r="CN7" s="25">
        <v>52.17</v>
      </c>
      <c r="CO7" s="25">
        <v>52.94</v>
      </c>
      <c r="CP7" s="25">
        <v>51.78</v>
      </c>
      <c r="CQ7" s="25">
        <v>59.74</v>
      </c>
      <c r="CR7" s="25">
        <v>59.46</v>
      </c>
      <c r="CS7" s="25">
        <v>59.51</v>
      </c>
      <c r="CT7" s="25">
        <v>59.91</v>
      </c>
      <c r="CU7" s="25">
        <v>59.4</v>
      </c>
      <c r="CV7" s="25">
        <v>60.29</v>
      </c>
      <c r="CW7" s="25">
        <v>88.9</v>
      </c>
      <c r="CX7" s="25">
        <v>88.9</v>
      </c>
      <c r="CY7" s="25">
        <v>88.9</v>
      </c>
      <c r="CZ7" s="25">
        <v>88.9</v>
      </c>
      <c r="DA7" s="25">
        <v>88.7</v>
      </c>
      <c r="DB7" s="25">
        <v>87.28</v>
      </c>
      <c r="DC7" s="25">
        <v>87.41</v>
      </c>
      <c r="DD7" s="25">
        <v>87.08</v>
      </c>
      <c r="DE7" s="25">
        <v>87.26</v>
      </c>
      <c r="DF7" s="25">
        <v>87.57</v>
      </c>
      <c r="DG7" s="25">
        <v>90.12</v>
      </c>
      <c r="DH7" s="25">
        <v>53.19</v>
      </c>
      <c r="DI7" s="25">
        <v>53.47</v>
      </c>
      <c r="DJ7" s="25">
        <v>53.11</v>
      </c>
      <c r="DK7" s="25">
        <v>53.47</v>
      </c>
      <c r="DL7" s="25">
        <v>53.94</v>
      </c>
      <c r="DM7" s="25">
        <v>46.94</v>
      </c>
      <c r="DN7" s="25">
        <v>47.62</v>
      </c>
      <c r="DO7" s="25">
        <v>48.55</v>
      </c>
      <c r="DP7" s="25">
        <v>49.2</v>
      </c>
      <c r="DQ7" s="25">
        <v>50.01</v>
      </c>
      <c r="DR7" s="25">
        <v>50.88</v>
      </c>
      <c r="DS7" s="25">
        <v>26.62</v>
      </c>
      <c r="DT7" s="25">
        <v>27.54</v>
      </c>
      <c r="DU7" s="25">
        <v>26.99</v>
      </c>
      <c r="DV7" s="25">
        <v>27.47</v>
      </c>
      <c r="DW7" s="25">
        <v>27.38</v>
      </c>
      <c r="DX7" s="25">
        <v>14.48</v>
      </c>
      <c r="DY7" s="25">
        <v>16.27</v>
      </c>
      <c r="DZ7" s="25">
        <v>17.11</v>
      </c>
      <c r="EA7" s="25">
        <v>18.329999999999998</v>
      </c>
      <c r="EB7" s="25">
        <v>20.27</v>
      </c>
      <c r="EC7" s="25">
        <v>22.3</v>
      </c>
      <c r="ED7" s="25">
        <v>1.1599999999999999</v>
      </c>
      <c r="EE7" s="25">
        <v>1.39</v>
      </c>
      <c r="EF7" s="25">
        <v>1.23</v>
      </c>
      <c r="EG7" s="25">
        <v>1.45</v>
      </c>
      <c r="EH7" s="25">
        <v>1.48</v>
      </c>
      <c r="EI7" s="25">
        <v>0.75</v>
      </c>
      <c r="EJ7" s="25">
        <v>0.63</v>
      </c>
      <c r="EK7" s="25">
        <v>0.63</v>
      </c>
      <c r="EL7" s="25">
        <v>0.6</v>
      </c>
      <c r="EM7" s="25">
        <v>0.56000000000000005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秦　順一郎</cp:lastModifiedBy>
  <dcterms:created xsi:type="dcterms:W3CDTF">2022-12-01T01:05:04Z</dcterms:created>
  <dcterms:modified xsi:type="dcterms:W3CDTF">2023-01-13T07:12:51Z</dcterms:modified>
  <cp:category/>
</cp:coreProperties>
</file>